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8700" activeTab="1"/>
  </bookViews>
  <sheets>
    <sheet name="Ф.2.1" sheetId="1" r:id="rId1"/>
    <sheet name="Ф.4.4.КПК1" sheetId="2" r:id="rId2"/>
  </sheets>
  <externalReferences>
    <externalReference r:id="rId5"/>
  </externalReferences>
  <definedNames>
    <definedName name="_xlfn.BAHTTEXT" hidden="1">#NAME?</definedName>
    <definedName name="Z_3402F24E_77B3_41E1_9AFD_C89A866D565A_.wvu.Cols" localSheetId="0" hidden="1">'Ф.2.1'!$I:$I</definedName>
    <definedName name="Z_3402F24E_77B3_41E1_9AFD_C89A866D565A_.wvu.Cols" localSheetId="1" hidden="1">'Ф.4.4.КПК1'!$I:$I</definedName>
    <definedName name="Z_3402F24E_77B3_41E1_9AFD_C89A866D565A_.wvu.PrintArea" localSheetId="0" hidden="1">'Ф.2.1'!$A$1:$J$105</definedName>
    <definedName name="Z_3402F24E_77B3_41E1_9AFD_C89A866D565A_.wvu.PrintTitles" localSheetId="0" hidden="1">'Ф.2.1'!$22:$22</definedName>
    <definedName name="Z_3402F24E_77B3_41E1_9AFD_C89A866D565A_.wvu.PrintTitles" localSheetId="1" hidden="1">'Ф.4.4.КПК1'!$19:$19</definedName>
    <definedName name="Z_3402F24E_77B3_41E1_9AFD_C89A866D565A_.wvu.Rows" localSheetId="0" hidden="1">'Ф.2.1'!$8:$8,'Ф.2.1'!$88:$99</definedName>
    <definedName name="Z_3402F24E_77B3_41E1_9AFD_C89A866D565A_.wvu.Rows" localSheetId="1" hidden="1">'Ф.4.4.КПК1'!$7:$7,'Ф.4.4.КПК1'!$80:$94</definedName>
    <definedName name="_xlnm.Print_Titles" localSheetId="0">'Ф.2.1'!$22:$22</definedName>
    <definedName name="_xlnm.Print_Titles" localSheetId="1">'Ф.4.4.КПК1'!$19:$19</definedName>
    <definedName name="_xlnm.Print_Area" localSheetId="0">'Ф.2.1'!$A$1:$J$105</definedName>
  </definedNames>
  <calcPr fullCalcOnLoad="1"/>
</workbook>
</file>

<file path=xl/sharedStrings.xml><?xml version="1.0" encoding="utf-8"?>
<sst xmlns="http://schemas.openxmlformats.org/spreadsheetml/2006/main" count="451" uniqueCount="119">
  <si>
    <t>Додаток 5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</si>
  <si>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</si>
  <si>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на виконання програм
соціально-економічного та культурного розвитку регіонів (форма №4-4д),</t>
  </si>
  <si>
    <t>за 2018 рік</t>
  </si>
  <si>
    <t>коди</t>
  </si>
  <si>
    <t>Установа</t>
  </si>
  <si>
    <t>Територія</t>
  </si>
  <si>
    <t>Код та назва програмної класифікації видатків та кредитування державного бюджету</t>
  </si>
  <si>
    <t>7831010</t>
  </si>
  <si>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</si>
  <si>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</si>
  <si>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</si>
  <si>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</si>
  <si>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</si>
  <si>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</si>
  <si>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</si>
  <si>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</si>
  <si>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</si>
  <si>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</si>
  <si>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</si>
  <si>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</si>
  <si>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</si>
  <si>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Субвенція з місцевого бюджету державному бюджету на виконання програм соціально-економічного та культурного розвитку регіонів</t>
  </si>
  <si>
    <t>020</t>
  </si>
  <si>
    <t>Фінансування</t>
  </si>
  <si>
    <t>030</t>
  </si>
  <si>
    <t>040</t>
  </si>
  <si>
    <t>у тому числі:</t>
  </si>
  <si>
    <t>Поточні видатки</t>
  </si>
  <si>
    <t>050</t>
  </si>
  <si>
    <t>Оплата праці і нарахування на заробітну плату</t>
  </si>
  <si>
    <t>060</t>
  </si>
  <si>
    <t xml:space="preserve">Оплата праці </t>
  </si>
  <si>
    <t>070</t>
  </si>
  <si>
    <t xml:space="preserve">  Заробітна плата</t>
  </si>
  <si>
    <t>080</t>
  </si>
  <si>
    <t xml:space="preserve">  Грошове  забезпечення військовослужбовців</t>
  </si>
  <si>
    <t>090</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</si>
  <si>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</si>
  <si>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</si>
  <si>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</si>
  <si>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</si>
  <si>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</si>
  <si>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</si>
  <si>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</si>
  <si>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</si>
  <si>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</si>
  <si>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</si>
  <si>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</si>
  <si>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</si>
  <si>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</si>
  <si>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</si>
  <si>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</si>
  <si>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</si>
  <si>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</si>
  <si>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</si>
  <si>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</si>
  <si>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</si>
  <si>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</si>
  <si>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</si>
  <si>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</si>
  <si>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</si>
  <si>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</si>
  <si>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</si>
  <si>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</si>
  <si>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</si>
  <si>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</si>
  <si>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</si>
  <si>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</si>
  <si>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</si>
  <si>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</si>
  <si>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</si>
  <si>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</si>
  <si>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</si>
  <si>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</si>
  <si>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</si>
  <si>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</si>
  <si>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</si>
  <si>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</si>
  <si>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</si>
  <si>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</si>
  <si>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</si>
  <si>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</si>
  <si>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</si>
  <si>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</si>
  <si>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</si>
  <si>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</si>
  <si>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</si>
  <si>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квартальна, </t>
    </r>
    <r>
      <rPr>
        <u val="single"/>
        <sz val="8"/>
        <color indexed="8"/>
        <rFont val="Times New Roman"/>
        <family val="1"/>
      </rPr>
      <t>річна</t>
    </r>
    <r>
      <rPr>
        <sz val="8"/>
        <color indexed="8"/>
        <rFont val="Times New Roman"/>
        <family val="1"/>
      </rPr>
      <t>.</t>
    </r>
  </si>
  <si>
    <r>
      <t xml:space="preserve">Надходження  коштів - </t>
    </r>
    <r>
      <rPr>
        <sz val="8"/>
        <color indexed="8"/>
        <rFont val="Times New Roman"/>
        <family val="1"/>
      </rPr>
      <t>усього</t>
    </r>
  </si>
  <si>
    <r>
      <t xml:space="preserve">Видатки - </t>
    </r>
    <r>
      <rPr>
        <sz val="8"/>
        <color indexed="8"/>
        <rFont val="Times New Roman"/>
        <family val="1"/>
      </rPr>
      <t xml:space="preserve"> усього</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</si>
  <si>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</si>
  <si>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</si>
  <si>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</si>
  <si>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</si>
  <si>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 ЄДРПОУ</t>
  </si>
  <si>
    <t>за КОАТУУ</t>
  </si>
  <si>
    <t>Організаційно-правова форма господарювання</t>
  </si>
  <si>
    <t>за КОПФГ</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</si>
  <si>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</si>
  <si>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</si>
  <si>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t>
  </si>
  <si>
    <t>КЕКВ та/або ККК</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</si>
  <si>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</si>
  <si>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</si>
  <si>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</si>
  <si>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</si>
  <si>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</si>
  <si>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</si>
  <si>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</si>
  <si>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</si>
  <si>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</si>
  <si>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r>
      <t xml:space="preserve">Періодичність: квартальна, </t>
    </r>
    <r>
      <rPr>
        <u val="single"/>
        <sz val="8"/>
        <color indexed="8"/>
        <rFont val="Times New Roman"/>
        <family val="1"/>
      </rPr>
      <t>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</si>
  <si>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</si>
  <si>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</si>
  <si>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</si>
  <si>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</si>
  <si>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</si>
  <si>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Придбано: ноутбук (1 шт.) - 11828,04, принтер  (1 шт) - 7580</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</si>
</sst>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 numFmtId="204" formatCode="[$-422]d\ mmmm\ yyyy&quot; р.&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i/>
      <sz val="8"/>
      <color indexed="8"/>
      <name val="Times New Roman"/>
      <family val="1"/>
    </font>
    <font>
      <u val="single"/>
      <sz val="8"/>
      <color indexed="8"/>
      <name val="Times New Roman"/>
      <family val="1"/>
    </font>
    <font>
      <i/>
      <sz val="8"/>
      <name val="Times New Roman"/>
      <family val="1"/>
    </font>
    <font>
      <b/>
      <sz val="8"/>
      <name val="Times New Roman"/>
      <family val="1"/>
    </font>
    <font>
      <b/>
      <sz val="9"/>
      <color indexed="8"/>
      <name val="Times New Roman"/>
      <family val="1"/>
    </font>
    <font>
      <sz val="10"/>
      <color indexed="8"/>
      <name val="Times New Roman"/>
      <family val="1"/>
    </font>
    <font>
      <b/>
      <sz val="10"/>
      <color indexed="8"/>
      <name val="Times New Roman"/>
      <family val="1"/>
    </font>
    <font>
      <b/>
      <sz val="7"/>
      <color indexed="8"/>
      <name val="Times New Roman"/>
      <family val="1"/>
    </font>
    <font>
      <b/>
      <i/>
      <sz val="7"/>
      <color indexed="8"/>
      <name val="Times New Roman"/>
      <family val="1"/>
    </font>
    <font>
      <vertAlign val="superscript"/>
      <sz val="8"/>
      <color indexed="8"/>
      <name val="Times New Roman"/>
      <family val="1"/>
    </font>
    <font>
      <i/>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bottom style="thin"/>
    </border>
    <border>
      <left style="double"/>
      <right style="double"/>
      <top style="double"/>
      <bottom style="double">
        <color indexed="63"/>
      </bottom>
    </border>
    <border>
      <left style="thin"/>
      <right style="thin"/>
      <top/>
      <bottom style="thin"/>
    </border>
    <border>
      <left style="double"/>
      <right style="double"/>
      <top style="double"/>
      <bottom style="double"/>
    </border>
    <border>
      <left/>
      <right style="thin"/>
      <top>
        <color indexed="63"/>
      </top>
      <bottom style="thin"/>
    </border>
    <border>
      <left/>
      <right style="thin"/>
      <top style="thin"/>
      <bottom style="thin"/>
    </border>
    <border>
      <left/>
      <right/>
      <top style="thin"/>
      <bottom/>
    </border>
    <border>
      <left/>
      <right/>
      <top style="thin"/>
      <bottom style="thin"/>
    </border>
    <border>
      <left style="double"/>
      <right>
        <color indexed="63"/>
      </right>
      <top>
        <color indexed="63"/>
      </top>
      <bottom>
        <color indexed="63"/>
      </bottom>
    </border>
  </borders>
  <cellStyleXfs count="66">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81">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0" xfId="0" applyFont="1" applyAlignment="1">
      <alignment wrapText="1"/>
    </xf>
    <xf numFmtId="0" fontId="23" fillId="0" borderId="0" xfId="0" applyFont="1" applyAlignment="1">
      <alignment/>
    </xf>
    <xf numFmtId="0" fontId="23" fillId="0" borderId="0" xfId="0" applyFont="1" applyAlignment="1">
      <alignment horizontal="center"/>
    </xf>
    <xf numFmtId="0" fontId="24" fillId="0" borderId="0" xfId="0" applyFont="1" applyAlignment="1">
      <alignment wrapText="1"/>
    </xf>
    <xf numFmtId="0" fontId="23" fillId="0" borderId="0" xfId="0" applyFont="1" applyAlignment="1">
      <alignment/>
    </xf>
    <xf numFmtId="0" fontId="26" fillId="0" borderId="10" xfId="0" applyFont="1" applyBorder="1" applyAlignment="1">
      <alignment horizontal="center" wrapText="1"/>
    </xf>
    <xf numFmtId="0" fontId="24" fillId="0" borderId="0" xfId="0" applyFont="1" applyAlignment="1">
      <alignment vertical="top" wrapText="1"/>
    </xf>
    <xf numFmtId="0" fontId="24" fillId="0" borderId="0" xfId="0" applyFont="1" applyAlignment="1">
      <alignment horizontal="left" vertical="top" wrapText="1"/>
    </xf>
    <xf numFmtId="0" fontId="26" fillId="0" borderId="10" xfId="0" applyFont="1" applyBorder="1" applyAlignment="1">
      <alignment horizontal="center" vertical="center" wrapText="1"/>
    </xf>
    <xf numFmtId="0" fontId="24" fillId="0" borderId="0" xfId="0" applyFont="1" applyBorder="1" applyAlignment="1">
      <alignment vertical="top" wrapText="1"/>
    </xf>
    <xf numFmtId="1" fontId="24" fillId="24" borderId="11" xfId="0" applyNumberFormat="1" applyFont="1" applyFill="1" applyBorder="1" applyAlignment="1" applyProtection="1">
      <alignment vertical="top" wrapText="1"/>
      <protection/>
    </xf>
    <xf numFmtId="0" fontId="27" fillId="0" borderId="0" xfId="0" applyFont="1" applyAlignment="1">
      <alignment/>
    </xf>
    <xf numFmtId="49" fontId="24" fillId="23" borderId="11" xfId="0" applyNumberFormat="1" applyFont="1" applyFill="1" applyBorder="1" applyAlignment="1" applyProtection="1">
      <alignment vertical="top" wrapText="1"/>
      <protection locked="0"/>
    </xf>
    <xf numFmtId="0" fontId="23" fillId="0" borderId="0" xfId="0" applyFont="1" applyAlignment="1">
      <alignment horizontal="justify" vertical="top" wrapText="1"/>
    </xf>
    <xf numFmtId="0" fontId="23" fillId="0" borderId="12" xfId="0" applyFont="1" applyBorder="1" applyAlignment="1">
      <alignment horizontal="center" vertical="center" wrapText="1"/>
    </xf>
    <xf numFmtId="0" fontId="24" fillId="0" borderId="12" xfId="0" applyFont="1" applyBorder="1" applyAlignment="1">
      <alignment horizontal="center" vertical="top" wrapText="1"/>
    </xf>
    <xf numFmtId="0" fontId="24" fillId="0" borderId="12" xfId="0" applyFont="1" applyBorder="1" applyAlignment="1">
      <alignment horizontal="center" wrapText="1"/>
    </xf>
    <xf numFmtId="49" fontId="23" fillId="0" borderId="12" xfId="0" applyNumberFormat="1" applyFont="1" applyBorder="1" applyAlignment="1">
      <alignment horizontal="center" vertical="center" wrapText="1"/>
    </xf>
    <xf numFmtId="196" fontId="23" fillId="0" borderId="12" xfId="0" applyNumberFormat="1" applyFont="1" applyBorder="1" applyAlignment="1">
      <alignment horizontal="right" vertical="center"/>
    </xf>
    <xf numFmtId="196" fontId="23" fillId="0" borderId="12" xfId="0" applyNumberFormat="1" applyFont="1" applyBorder="1" applyAlignment="1" applyProtection="1">
      <alignment horizontal="right"/>
      <protection locked="0"/>
    </xf>
    <xf numFmtId="196" fontId="23" fillId="0" borderId="12" xfId="0" applyNumberFormat="1" applyFont="1" applyBorder="1" applyAlignment="1">
      <alignment horizontal="right"/>
    </xf>
    <xf numFmtId="196" fontId="23" fillId="0" borderId="12" xfId="0" applyNumberFormat="1" applyFont="1" applyBorder="1" applyAlignment="1">
      <alignment horizontal="center" vertical="top" wrapText="1"/>
    </xf>
    <xf numFmtId="0" fontId="23" fillId="0" borderId="12" xfId="0" applyFont="1" applyBorder="1" applyAlignment="1">
      <alignment horizontal="justify" vertical="top" wrapText="1"/>
    </xf>
    <xf numFmtId="196" fontId="23" fillId="0" borderId="12" xfId="0" applyNumberFormat="1" applyFont="1" applyBorder="1" applyAlignment="1" applyProtection="1">
      <alignment horizontal="right" vertical="center"/>
      <protection locked="0"/>
    </xf>
    <xf numFmtId="196" fontId="23" fillId="0" borderId="12" xfId="0" applyNumberFormat="1" applyFont="1" applyBorder="1" applyAlignment="1">
      <alignment horizontal="center" vertical="center" wrapText="1"/>
    </xf>
    <xf numFmtId="0" fontId="23" fillId="0" borderId="12" xfId="0" applyFont="1" applyBorder="1" applyAlignment="1">
      <alignment vertical="top" wrapText="1"/>
    </xf>
    <xf numFmtId="196" fontId="24" fillId="0" borderId="12" xfId="0" applyNumberFormat="1" applyFont="1" applyBorder="1" applyAlignment="1">
      <alignment horizontal="right" vertical="center" wrapText="1"/>
    </xf>
    <xf numFmtId="0" fontId="24" fillId="0" borderId="12" xfId="0" applyFont="1" applyBorder="1" applyAlignment="1">
      <alignment horizontal="center" vertical="center" wrapText="1"/>
    </xf>
    <xf numFmtId="196" fontId="24" fillId="0" borderId="12" xfId="0" applyNumberFormat="1" applyFont="1" applyBorder="1" applyAlignment="1" applyProtection="1">
      <alignment horizontal="right" vertical="center" wrapText="1"/>
      <protection/>
    </xf>
    <xf numFmtId="0" fontId="24" fillId="0" borderId="12" xfId="0" applyFont="1" applyBorder="1" applyAlignment="1">
      <alignment vertical="center" wrapText="1"/>
    </xf>
    <xf numFmtId="0" fontId="27" fillId="0" borderId="12" xfId="0" applyFont="1" applyBorder="1" applyAlignment="1">
      <alignment vertical="center" wrapText="1"/>
    </xf>
    <xf numFmtId="0" fontId="27" fillId="0" borderId="12" xfId="0" applyFont="1" applyBorder="1" applyAlignment="1">
      <alignment horizontal="center" vertical="center" wrapText="1"/>
    </xf>
    <xf numFmtId="196" fontId="27" fillId="24" borderId="12" xfId="0" applyNumberFormat="1" applyFont="1" applyFill="1" applyBorder="1" applyAlignment="1" applyProtection="1">
      <alignment horizontal="right" vertical="center" wrapText="1"/>
      <protection/>
    </xf>
    <xf numFmtId="0" fontId="23" fillId="0" borderId="12" xfId="0" applyFont="1" applyBorder="1" applyAlignment="1">
      <alignment vertical="center" wrapText="1"/>
    </xf>
    <xf numFmtId="196" fontId="23" fillId="24" borderId="12" xfId="0" applyNumberFormat="1" applyFont="1" applyFill="1" applyBorder="1" applyAlignment="1" applyProtection="1">
      <alignment horizontal="right" vertical="center" wrapText="1"/>
      <protection locked="0"/>
    </xf>
    <xf numFmtId="0" fontId="27" fillId="0" borderId="12" xfId="0" applyFont="1" applyBorder="1" applyAlignment="1">
      <alignment horizontal="justify" vertical="center" wrapText="1"/>
    </xf>
    <xf numFmtId="196" fontId="27" fillId="24" borderId="12" xfId="0" applyNumberFormat="1" applyFont="1" applyFill="1" applyBorder="1" applyAlignment="1" applyProtection="1">
      <alignment horizontal="right" vertical="center" wrapText="1"/>
      <protection locked="0"/>
    </xf>
    <xf numFmtId="0" fontId="24" fillId="0" borderId="12" xfId="0" applyFont="1" applyBorder="1" applyAlignment="1">
      <alignment horizontal="justify" vertical="center" wrapText="1"/>
    </xf>
    <xf numFmtId="196" fontId="24" fillId="24" borderId="12" xfId="0" applyNumberFormat="1" applyFont="1" applyFill="1" applyBorder="1" applyAlignment="1" applyProtection="1">
      <alignment horizontal="right" vertical="center" wrapText="1"/>
      <protection/>
    </xf>
    <xf numFmtId="0" fontId="23" fillId="0" borderId="12" xfId="0" applyFont="1" applyBorder="1" applyAlignment="1">
      <alignment horizontal="justify" vertical="center" wrapText="1"/>
    </xf>
    <xf numFmtId="0" fontId="29" fillId="0" borderId="12" xfId="0" applyFont="1" applyBorder="1" applyAlignment="1">
      <alignment vertical="center" wrapText="1"/>
    </xf>
    <xf numFmtId="0" fontId="30" fillId="0" borderId="12" xfId="0" applyFont="1" applyBorder="1" applyAlignment="1">
      <alignment vertical="center" wrapText="1"/>
    </xf>
    <xf numFmtId="196" fontId="27" fillId="24" borderId="12" xfId="0" applyNumberFormat="1" applyFont="1" applyFill="1" applyBorder="1" applyAlignment="1" applyProtection="1">
      <alignment horizontal="right" vertical="center"/>
      <protection locked="0"/>
    </xf>
    <xf numFmtId="0" fontId="23" fillId="0" borderId="12" xfId="0" applyFont="1" applyBorder="1" applyAlignment="1">
      <alignment horizontal="center" vertical="center"/>
    </xf>
    <xf numFmtId="196" fontId="24" fillId="24" borderId="12" xfId="0" applyNumberFormat="1" applyFont="1" applyFill="1" applyBorder="1" applyAlignment="1" applyProtection="1">
      <alignment horizontal="right" vertical="center"/>
      <protection/>
    </xf>
    <xf numFmtId="196" fontId="24" fillId="24" borderId="12" xfId="0" applyNumberFormat="1" applyFont="1" applyFill="1" applyBorder="1" applyAlignment="1" applyProtection="1">
      <alignment horizontal="right" vertical="center"/>
      <protection locked="0"/>
    </xf>
    <xf numFmtId="196" fontId="27" fillId="0" borderId="12" xfId="0" applyNumberFormat="1" applyFont="1" applyBorder="1" applyAlignment="1" applyProtection="1">
      <alignment horizontal="right" vertical="center"/>
      <protection/>
    </xf>
    <xf numFmtId="196" fontId="23" fillId="24" borderId="12" xfId="0" applyNumberFormat="1" applyFont="1" applyFill="1" applyBorder="1" applyAlignment="1" applyProtection="1">
      <alignment horizontal="right" vertical="center"/>
      <protection locked="0"/>
    </xf>
    <xf numFmtId="196" fontId="27" fillId="24" borderId="12" xfId="0" applyNumberFormat="1" applyFont="1" applyFill="1" applyBorder="1" applyAlignment="1" applyProtection="1">
      <alignment horizontal="right" vertical="center"/>
      <protection/>
    </xf>
    <xf numFmtId="0" fontId="26" fillId="0" borderId="12" xfId="0" applyFont="1" applyBorder="1" applyAlignment="1">
      <alignment vertical="center" wrapText="1"/>
    </xf>
    <xf numFmtId="196" fontId="25" fillId="24" borderId="12" xfId="0" applyNumberFormat="1" applyFont="1" applyFill="1" applyBorder="1" applyAlignment="1" applyProtection="1">
      <alignment horizontal="right" vertical="center"/>
      <protection locked="0"/>
    </xf>
    <xf numFmtId="0" fontId="27" fillId="0" borderId="13" xfId="0" applyFont="1" applyBorder="1" applyAlignment="1">
      <alignment vertical="center" wrapText="1"/>
    </xf>
    <xf numFmtId="0" fontId="27" fillId="0" borderId="13" xfId="0" applyFont="1" applyBorder="1" applyAlignment="1">
      <alignment horizontal="center" vertical="center" wrapText="1"/>
    </xf>
    <xf numFmtId="0" fontId="23" fillId="0" borderId="13" xfId="0" applyFont="1" applyBorder="1" applyAlignment="1">
      <alignment horizontal="center" vertical="center"/>
    </xf>
    <xf numFmtId="2" fontId="27" fillId="0" borderId="13" xfId="0" applyNumberFormat="1" applyFont="1" applyBorder="1" applyAlignment="1" applyProtection="1">
      <alignment horizontal="right" vertical="center" wrapText="1"/>
      <protection locked="0"/>
    </xf>
    <xf numFmtId="2" fontId="23" fillId="0" borderId="13" xfId="0" applyNumberFormat="1" applyFont="1" applyBorder="1" applyAlignment="1">
      <alignment horizontal="center" vertical="top" wrapText="1"/>
    </xf>
    <xf numFmtId="0" fontId="27" fillId="0" borderId="10" xfId="0" applyFont="1" applyBorder="1" applyAlignment="1">
      <alignment vertical="center" wrapText="1"/>
    </xf>
    <xf numFmtId="0" fontId="27" fillId="0" borderId="10" xfId="0" applyFont="1" applyBorder="1" applyAlignment="1">
      <alignment horizontal="center" vertical="center" wrapText="1"/>
    </xf>
    <xf numFmtId="0" fontId="23" fillId="0" borderId="10" xfId="0" applyFont="1" applyBorder="1" applyAlignment="1">
      <alignment horizontal="center" vertical="center"/>
    </xf>
    <xf numFmtId="2" fontId="27" fillId="0" borderId="10" xfId="0" applyNumberFormat="1" applyFont="1" applyBorder="1" applyAlignment="1" applyProtection="1">
      <alignment horizontal="right" vertical="center" wrapText="1"/>
      <protection locked="0"/>
    </xf>
    <xf numFmtId="2" fontId="23" fillId="0" borderId="10" xfId="0" applyNumberFormat="1" applyFont="1" applyBorder="1" applyAlignment="1">
      <alignment horizontal="center" vertical="top" wrapText="1"/>
    </xf>
    <xf numFmtId="0" fontId="31" fillId="0" borderId="10" xfId="0" applyFont="1" applyBorder="1" applyAlignment="1">
      <alignment horizontal="center" vertical="center" wrapText="1"/>
    </xf>
    <xf numFmtId="0" fontId="24" fillId="0" borderId="10" xfId="0" applyFont="1" applyBorder="1" applyAlignment="1">
      <alignment horizontal="center" vertical="center" wrapText="1"/>
    </xf>
    <xf numFmtId="2" fontId="24" fillId="0" borderId="10" xfId="0" applyNumberFormat="1" applyFont="1" applyBorder="1" applyAlignment="1" applyProtection="1">
      <alignment horizontal="right" vertical="center"/>
      <protection/>
    </xf>
    <xf numFmtId="2" fontId="27" fillId="0" borderId="10" xfId="0" applyNumberFormat="1" applyFont="1" applyBorder="1" applyAlignment="1" applyProtection="1">
      <alignment horizontal="right" vertical="center"/>
      <protection/>
    </xf>
    <xf numFmtId="0" fontId="23" fillId="0" borderId="10" xfId="0" applyFont="1" applyBorder="1" applyAlignment="1">
      <alignment vertical="center" wrapText="1"/>
    </xf>
    <xf numFmtId="0" fontId="23" fillId="0" borderId="10" xfId="0" applyFont="1" applyBorder="1" applyAlignment="1">
      <alignment horizontal="center" vertical="center" wrapText="1"/>
    </xf>
    <xf numFmtId="2" fontId="23" fillId="0" borderId="10" xfId="0" applyNumberFormat="1" applyFont="1" applyBorder="1" applyAlignment="1" applyProtection="1">
      <alignment horizontal="right" vertical="center"/>
      <protection locked="0"/>
    </xf>
    <xf numFmtId="2" fontId="23" fillId="0" borderId="10" xfId="0" applyNumberFormat="1" applyFont="1" applyBorder="1" applyAlignment="1" applyProtection="1">
      <alignment horizontal="right"/>
      <protection locked="0"/>
    </xf>
    <xf numFmtId="0" fontId="32" fillId="0" borderId="10" xfId="0" applyFont="1" applyBorder="1" applyAlignment="1">
      <alignment vertical="center" wrapText="1"/>
    </xf>
    <xf numFmtId="2" fontId="27" fillId="0" borderId="10" xfId="0" applyNumberFormat="1" applyFont="1" applyBorder="1" applyAlignment="1" applyProtection="1">
      <alignment horizontal="right" vertical="center"/>
      <protection locked="0"/>
    </xf>
    <xf numFmtId="0" fontId="27" fillId="0" borderId="0" xfId="0" applyFont="1" applyBorder="1" applyAlignment="1">
      <alignment wrapText="1"/>
    </xf>
    <xf numFmtId="0" fontId="27" fillId="0" borderId="0" xfId="0" applyFont="1" applyBorder="1" applyAlignment="1">
      <alignment horizontal="center" wrapText="1"/>
    </xf>
    <xf numFmtId="0" fontId="23" fillId="0" borderId="0" xfId="0" applyFont="1" applyBorder="1" applyAlignment="1">
      <alignment horizontal="center" vertical="center"/>
    </xf>
    <xf numFmtId="2" fontId="23" fillId="0" borderId="0" xfId="0" applyNumberFormat="1" applyFont="1" applyBorder="1" applyAlignment="1">
      <alignment horizontal="center" vertical="top" wrapText="1"/>
    </xf>
    <xf numFmtId="0" fontId="33" fillId="0" borderId="0" xfId="0" applyFont="1" applyAlignment="1">
      <alignment/>
    </xf>
    <xf numFmtId="0" fontId="0" fillId="0" borderId="0" xfId="0" applyAlignment="1" applyProtection="1">
      <alignment/>
      <protection/>
    </xf>
    <xf numFmtId="0" fontId="22" fillId="0" borderId="11" xfId="0" applyFont="1" applyBorder="1" applyAlignment="1">
      <alignment/>
    </xf>
    <xf numFmtId="0" fontId="26" fillId="0" borderId="0" xfId="0" applyFont="1" applyBorder="1" applyAlignment="1">
      <alignment horizontal="center" vertical="center" wrapText="1"/>
    </xf>
    <xf numFmtId="0" fontId="24" fillId="0" borderId="0" xfId="0" applyFont="1" applyAlignment="1">
      <alignment/>
    </xf>
    <xf numFmtId="49" fontId="24" fillId="24" borderId="11" xfId="0" applyNumberFormat="1" applyFont="1" applyFill="1" applyBorder="1" applyAlignment="1" applyProtection="1">
      <alignment horizontal="center" wrapText="1"/>
      <protection/>
    </xf>
    <xf numFmtId="0" fontId="31" fillId="0" borderId="0" xfId="0" applyFont="1" applyBorder="1" applyAlignment="1">
      <alignment vertical="top" wrapText="1"/>
    </xf>
    <xf numFmtId="49" fontId="24" fillId="23" borderId="11" xfId="0" applyNumberFormat="1" applyFont="1" applyFill="1" applyBorder="1" applyAlignment="1" applyProtection="1">
      <alignment wrapText="1"/>
      <protection locked="0"/>
    </xf>
    <xf numFmtId="1" fontId="24" fillId="24" borderId="11" xfId="0" applyNumberFormat="1" applyFont="1" applyFill="1" applyBorder="1" applyAlignment="1" applyProtection="1">
      <alignment horizontal="center" wrapText="1"/>
      <protection/>
    </xf>
    <xf numFmtId="49" fontId="24" fillId="23" borderId="11" xfId="0" applyNumberFormat="1" applyFont="1" applyFill="1" applyBorder="1" applyAlignment="1" applyProtection="1">
      <alignment horizontal="center" wrapText="1"/>
      <protection locked="0"/>
    </xf>
    <xf numFmtId="0" fontId="23" fillId="0" borderId="14" xfId="0" applyFont="1" applyBorder="1" applyAlignment="1">
      <alignment horizontal="center" vertical="center" wrapText="1"/>
    </xf>
    <xf numFmtId="0" fontId="24" fillId="0" borderId="14" xfId="0" applyFont="1" applyBorder="1" applyAlignment="1">
      <alignment horizontal="center" vertical="top" wrapText="1"/>
    </xf>
    <xf numFmtId="0" fontId="24" fillId="0" borderId="14" xfId="0" applyFont="1" applyBorder="1" applyAlignment="1">
      <alignment horizontal="center" vertical="center" wrapText="1"/>
    </xf>
    <xf numFmtId="49" fontId="24" fillId="0" borderId="14" xfId="0" applyNumberFormat="1" applyFont="1" applyBorder="1" applyAlignment="1">
      <alignment horizontal="center" vertical="center" wrapText="1"/>
    </xf>
    <xf numFmtId="196" fontId="24" fillId="0" borderId="14" xfId="0" applyNumberFormat="1" applyFont="1" applyBorder="1" applyAlignment="1" applyProtection="1">
      <alignment horizontal="right" vertical="center" wrapText="1"/>
      <protection/>
    </xf>
    <xf numFmtId="0" fontId="24" fillId="0" borderId="14" xfId="0" applyFont="1" applyBorder="1" applyAlignment="1">
      <alignment vertical="center" wrapText="1"/>
    </xf>
    <xf numFmtId="0" fontId="27" fillId="0" borderId="14" xfId="0" applyFont="1" applyBorder="1" applyAlignment="1">
      <alignment vertical="center" wrapText="1"/>
    </xf>
    <xf numFmtId="0" fontId="27" fillId="0" borderId="14" xfId="0" applyFont="1" applyBorder="1" applyAlignment="1">
      <alignment horizontal="center" vertical="center" wrapText="1"/>
    </xf>
    <xf numFmtId="49" fontId="27" fillId="0" borderId="14" xfId="0" applyNumberFormat="1" applyFont="1" applyBorder="1" applyAlignment="1">
      <alignment horizontal="center" vertical="center" wrapText="1"/>
    </xf>
    <xf numFmtId="196" fontId="27" fillId="24" borderId="14" xfId="0" applyNumberFormat="1" applyFont="1" applyFill="1" applyBorder="1" applyAlignment="1" applyProtection="1">
      <alignment horizontal="right" vertical="center" wrapText="1"/>
      <protection/>
    </xf>
    <xf numFmtId="196" fontId="27" fillId="24" borderId="14" xfId="0" applyNumberFormat="1" applyFont="1" applyFill="1" applyBorder="1" applyAlignment="1" applyProtection="1">
      <alignment horizontal="right" vertical="center" wrapText="1"/>
      <protection locked="0"/>
    </xf>
    <xf numFmtId="196" fontId="27" fillId="0" borderId="14" xfId="0" applyNumberFormat="1" applyFont="1" applyBorder="1" applyAlignment="1" applyProtection="1">
      <alignment horizontal="right" vertical="center" wrapText="1"/>
      <protection/>
    </xf>
    <xf numFmtId="0" fontId="23" fillId="0" borderId="14" xfId="0" applyFont="1" applyBorder="1" applyAlignment="1">
      <alignment vertical="center" wrapText="1"/>
    </xf>
    <xf numFmtId="49" fontId="23" fillId="0" borderId="14" xfId="0" applyNumberFormat="1" applyFont="1" applyBorder="1" applyAlignment="1">
      <alignment horizontal="center" vertical="center" wrapText="1"/>
    </xf>
    <xf numFmtId="196" fontId="23" fillId="24" borderId="14" xfId="0" applyNumberFormat="1" applyFont="1" applyFill="1" applyBorder="1" applyAlignment="1" applyProtection="1">
      <alignment horizontal="right" vertical="center" wrapText="1"/>
      <protection locked="0"/>
    </xf>
    <xf numFmtId="196" fontId="23" fillId="24" borderId="14" xfId="0" applyNumberFormat="1" applyFont="1" applyFill="1" applyBorder="1" applyAlignment="1" applyProtection="1">
      <alignment horizontal="right" vertical="center" wrapText="1"/>
      <protection/>
    </xf>
    <xf numFmtId="196" fontId="23" fillId="0" borderId="14" xfId="0" applyNumberFormat="1" applyFont="1" applyBorder="1" applyAlignment="1" applyProtection="1">
      <alignment horizontal="right" vertical="center" wrapText="1"/>
      <protection/>
    </xf>
    <xf numFmtId="0" fontId="27" fillId="0" borderId="14" xfId="0" applyFont="1" applyBorder="1" applyAlignment="1">
      <alignment horizontal="justify" vertical="center" wrapText="1"/>
    </xf>
    <xf numFmtId="0" fontId="24" fillId="0" borderId="14" xfId="0" applyFont="1" applyBorder="1" applyAlignment="1">
      <alignment horizontal="justify" vertical="center" wrapText="1"/>
    </xf>
    <xf numFmtId="196" fontId="24" fillId="24" borderId="14" xfId="0" applyNumberFormat="1" applyFont="1" applyFill="1" applyBorder="1" applyAlignment="1" applyProtection="1">
      <alignment horizontal="right" vertical="center" wrapText="1"/>
      <protection/>
    </xf>
    <xf numFmtId="0" fontId="21" fillId="0" borderId="14" xfId="0" applyFont="1" applyBorder="1" applyAlignment="1">
      <alignment horizontal="justify" vertical="center" wrapText="1"/>
    </xf>
    <xf numFmtId="0" fontId="21" fillId="0" borderId="14" xfId="0" applyFont="1" applyBorder="1" applyAlignment="1">
      <alignment vertical="center" wrapText="1"/>
    </xf>
    <xf numFmtId="0" fontId="29" fillId="0" borderId="14" xfId="0" applyFont="1" applyBorder="1" applyAlignment="1">
      <alignment vertical="center" wrapText="1"/>
    </xf>
    <xf numFmtId="0" fontId="30" fillId="0" borderId="14" xfId="0" applyFont="1" applyBorder="1" applyAlignment="1">
      <alignment vertical="center" wrapText="1"/>
    </xf>
    <xf numFmtId="196" fontId="27" fillId="24" borderId="14" xfId="0" applyNumberFormat="1" applyFont="1" applyFill="1" applyBorder="1" applyAlignment="1" applyProtection="1">
      <alignment horizontal="right" vertical="center"/>
      <protection locked="0"/>
    </xf>
    <xf numFmtId="196" fontId="27" fillId="24" borderId="14" xfId="0" applyNumberFormat="1" applyFont="1" applyFill="1" applyBorder="1" applyAlignment="1" applyProtection="1">
      <alignment horizontal="right" vertical="center"/>
      <protection/>
    </xf>
    <xf numFmtId="196" fontId="24" fillId="24" borderId="14" xfId="0" applyNumberFormat="1" applyFont="1" applyFill="1" applyBorder="1" applyAlignment="1" applyProtection="1">
      <alignment horizontal="right" vertical="center"/>
      <protection/>
    </xf>
    <xf numFmtId="196" fontId="24" fillId="24" borderId="14" xfId="0" applyNumberFormat="1" applyFont="1" applyFill="1" applyBorder="1" applyAlignment="1" applyProtection="1">
      <alignment horizontal="right" vertical="center"/>
      <protection locked="0"/>
    </xf>
    <xf numFmtId="196" fontId="27" fillId="0" borderId="14" xfId="0" applyNumberFormat="1" applyFont="1" applyBorder="1" applyAlignment="1" applyProtection="1">
      <alignment horizontal="right" vertical="center"/>
      <protection/>
    </xf>
    <xf numFmtId="196" fontId="23" fillId="24" borderId="14" xfId="0" applyNumberFormat="1" applyFont="1" applyFill="1" applyBorder="1" applyAlignment="1" applyProtection="1">
      <alignment horizontal="right" vertical="center"/>
      <protection locked="0"/>
    </xf>
    <xf numFmtId="196" fontId="23" fillId="24" borderId="14" xfId="0" applyNumberFormat="1" applyFont="1" applyFill="1" applyBorder="1" applyAlignment="1" applyProtection="1">
      <alignment horizontal="right" vertical="center"/>
      <protection/>
    </xf>
    <xf numFmtId="196" fontId="25" fillId="0" borderId="14" xfId="0" applyNumberFormat="1" applyFont="1" applyBorder="1" applyAlignment="1" applyProtection="1">
      <alignment horizontal="right" vertical="center" wrapText="1"/>
      <protection/>
    </xf>
    <xf numFmtId="0" fontId="26" fillId="0" borderId="14" xfId="0" applyFont="1" applyBorder="1" applyAlignment="1">
      <alignment vertical="center" wrapText="1"/>
    </xf>
    <xf numFmtId="196" fontId="25" fillId="24" borderId="14" xfId="0" applyNumberFormat="1" applyFont="1" applyFill="1" applyBorder="1" applyAlignment="1" applyProtection="1">
      <alignment horizontal="right" vertical="center"/>
      <protection locked="0"/>
    </xf>
    <xf numFmtId="196" fontId="25" fillId="24" borderId="14" xfId="0" applyNumberFormat="1" applyFont="1" applyFill="1" applyBorder="1" applyAlignment="1" applyProtection="1">
      <alignment horizontal="right" vertical="center"/>
      <protection/>
    </xf>
    <xf numFmtId="0" fontId="37" fillId="0" borderId="14" xfId="0" applyFont="1" applyBorder="1" applyAlignment="1">
      <alignment vertical="center" wrapText="1"/>
    </xf>
    <xf numFmtId="196" fontId="23" fillId="0" borderId="14" xfId="0" applyNumberFormat="1" applyFont="1" applyBorder="1" applyAlignment="1" applyProtection="1">
      <alignment horizontal="right" vertical="center"/>
      <protection locked="0"/>
    </xf>
    <xf numFmtId="0" fontId="27" fillId="0" borderId="13" xfId="0" applyFont="1" applyBorder="1" applyAlignment="1">
      <alignment horizontal="right" vertical="center" wrapText="1"/>
    </xf>
    <xf numFmtId="2" fontId="25" fillId="24" borderId="15" xfId="0" applyNumberFormat="1" applyFont="1" applyFill="1" applyBorder="1" applyAlignment="1" applyProtection="1">
      <alignment horizontal="right" vertical="center"/>
      <protection/>
    </xf>
    <xf numFmtId="2" fontId="25" fillId="24" borderId="13" xfId="0" applyNumberFormat="1" applyFont="1" applyFill="1" applyBorder="1" applyAlignment="1" applyProtection="1">
      <alignment horizontal="right" vertical="center"/>
      <protection/>
    </xf>
    <xf numFmtId="2" fontId="24" fillId="0" borderId="13" xfId="0" applyNumberFormat="1" applyFont="1" applyBorder="1" applyAlignment="1">
      <alignment horizontal="right" vertical="center" wrapText="1"/>
    </xf>
    <xf numFmtId="0" fontId="23" fillId="0" borderId="10"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0" xfId="0" applyNumberFormat="1" applyFont="1" applyFill="1" applyBorder="1" applyAlignment="1" applyProtection="1">
      <alignment horizontal="right" vertical="center"/>
      <protection/>
    </xf>
    <xf numFmtId="2" fontId="23" fillId="0" borderId="10" xfId="0" applyNumberFormat="1"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xf>
    <xf numFmtId="0" fontId="27" fillId="0" borderId="10"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6" xfId="0" applyNumberFormat="1" applyFont="1" applyFill="1" applyBorder="1" applyAlignment="1" applyProtection="1">
      <alignment horizontal="right" vertical="center"/>
      <protection locked="0"/>
    </xf>
    <xf numFmtId="2" fontId="24" fillId="0" borderId="10" xfId="0" applyNumberFormat="1" applyFont="1" applyBorder="1" applyAlignment="1">
      <alignment horizontal="right" vertical="center" wrapText="1"/>
    </xf>
    <xf numFmtId="0" fontId="24" fillId="0" borderId="10" xfId="0" applyFont="1" applyBorder="1" applyAlignment="1">
      <alignment horizontal="right" vertical="center" wrapText="1"/>
    </xf>
    <xf numFmtId="2" fontId="24" fillId="24" borderId="16" xfId="0" applyNumberFormat="1" applyFont="1" applyFill="1" applyBorder="1" applyAlignment="1" applyProtection="1">
      <alignment horizontal="right" vertical="center"/>
      <protection/>
    </xf>
    <xf numFmtId="2" fontId="24" fillId="24" borderId="10" xfId="0" applyNumberFormat="1" applyFont="1" applyFill="1" applyBorder="1" applyAlignment="1" applyProtection="1">
      <alignment horizontal="right" vertical="center"/>
      <protection/>
    </xf>
    <xf numFmtId="2" fontId="25" fillId="24" borderId="10" xfId="0" applyNumberFormat="1" applyFont="1" applyFill="1" applyBorder="1" applyAlignment="1" applyProtection="1">
      <alignment horizontal="right" vertical="center"/>
      <protection locked="0"/>
    </xf>
    <xf numFmtId="2" fontId="25" fillId="24" borderId="10" xfId="0" applyNumberFormat="1" applyFont="1" applyFill="1" applyBorder="1" applyAlignment="1" applyProtection="1">
      <alignment horizontal="right" vertical="center"/>
      <protection/>
    </xf>
    <xf numFmtId="2" fontId="25" fillId="0" borderId="10" xfId="0" applyNumberFormat="1" applyFont="1" applyBorder="1" applyAlignment="1">
      <alignment horizontal="right" vertical="center" wrapText="1"/>
    </xf>
    <xf numFmtId="0" fontId="24" fillId="0" borderId="13" xfId="0" applyFont="1" applyBorder="1" applyAlignment="1">
      <alignment wrapText="1"/>
    </xf>
    <xf numFmtId="0" fontId="24" fillId="0" borderId="13" xfId="0" applyFont="1" applyBorder="1" applyAlignment="1">
      <alignment horizontal="right" vertical="center" wrapText="1"/>
    </xf>
    <xf numFmtId="2" fontId="24" fillId="24" borderId="10" xfId="0" applyNumberFormat="1" applyFont="1" applyFill="1" applyBorder="1" applyAlignment="1" applyProtection="1">
      <alignment horizontal="right" vertical="center"/>
      <protection locked="0"/>
    </xf>
    <xf numFmtId="2" fontId="23" fillId="0" borderId="10" xfId="0" applyNumberFormat="1" applyFont="1" applyBorder="1" applyAlignment="1" applyProtection="1">
      <alignment horizontal="right" vertical="center"/>
      <protection/>
    </xf>
    <xf numFmtId="2" fontId="23" fillId="0" borderId="10" xfId="0" applyNumberFormat="1" applyFont="1" applyBorder="1" applyAlignment="1" applyProtection="1">
      <alignment horizontal="right" vertical="center" wrapText="1"/>
      <protection/>
    </xf>
    <xf numFmtId="0" fontId="0" fillId="24" borderId="0" xfId="0" applyFill="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33" fillId="24" borderId="11" xfId="0" applyFont="1" applyFill="1" applyBorder="1" applyAlignment="1">
      <alignment horizontal="center"/>
    </xf>
    <xf numFmtId="0" fontId="20" fillId="0" borderId="11" xfId="0" applyFont="1" applyBorder="1" applyAlignment="1">
      <alignment horizontal="left"/>
    </xf>
    <xf numFmtId="0" fontId="34" fillId="0" borderId="17" xfId="0" applyFont="1" applyBorder="1" applyAlignment="1">
      <alignment horizontal="center" vertical="top"/>
    </xf>
    <xf numFmtId="0" fontId="35" fillId="0" borderId="18" xfId="0" applyFont="1" applyBorder="1" applyAlignment="1">
      <alignment horizontal="left" wrapText="1"/>
    </xf>
    <xf numFmtId="0" fontId="22" fillId="0" borderId="0" xfId="0" applyFont="1" applyAlignment="1">
      <alignment horizontal="right"/>
    </xf>
    <xf numFmtId="0" fontId="22" fillId="0" borderId="0" xfId="0" applyFont="1" applyAlignment="1">
      <alignment horizontal="center"/>
    </xf>
    <xf numFmtId="0" fontId="23" fillId="0" borderId="14" xfId="0" applyFont="1" applyBorder="1" applyAlignment="1">
      <alignment horizontal="center" vertical="center" wrapText="1"/>
    </xf>
    <xf numFmtId="0" fontId="23" fillId="0" borderId="14" xfId="0" applyFont="1" applyBorder="1" applyAlignment="1">
      <alignment horizontal="center" vertical="top" wrapText="1"/>
    </xf>
    <xf numFmtId="0" fontId="24" fillId="0" borderId="0" xfId="0" applyFont="1" applyAlignment="1">
      <alignment horizontal="left" wrapText="1"/>
    </xf>
    <xf numFmtId="0" fontId="35" fillId="0" borderId="18" xfId="0" applyFont="1" applyBorder="1" applyAlignment="1">
      <alignment horizontal="center" wrapText="1"/>
    </xf>
    <xf numFmtId="0" fontId="35" fillId="0" borderId="11" xfId="0" applyFont="1" applyBorder="1" applyAlignment="1">
      <alignment horizontal="left" wrapText="1"/>
    </xf>
    <xf numFmtId="0" fontId="25" fillId="0" borderId="18" xfId="0" applyFont="1" applyBorder="1" applyAlignment="1">
      <alignment horizontal="center" wrapText="1"/>
    </xf>
    <xf numFmtId="2" fontId="21" fillId="0" borderId="0" xfId="0" applyNumberFormat="1" applyFont="1" applyFill="1" applyBorder="1" applyAlignment="1" applyProtection="1">
      <alignment horizontal="center" vertical="top"/>
      <protection locked="0"/>
    </xf>
    <xf numFmtId="0" fontId="24" fillId="0" borderId="0" xfId="0" applyFont="1" applyBorder="1" applyAlignment="1">
      <alignment horizontal="left" vertical="top" wrapText="1"/>
    </xf>
    <xf numFmtId="0" fontId="21" fillId="0" borderId="14" xfId="0" applyFont="1" applyBorder="1" applyAlignment="1">
      <alignment horizontal="center" vertical="top" wrapText="1"/>
    </xf>
    <xf numFmtId="0" fontId="33" fillId="0" borderId="11" xfId="0" applyFont="1" applyBorder="1" applyAlignment="1">
      <alignment horizontal="center"/>
    </xf>
    <xf numFmtId="0" fontId="21" fillId="0" borderId="0" xfId="0" applyFont="1" applyAlignment="1">
      <alignment horizontal="left" vertical="top" wrapText="1"/>
    </xf>
    <xf numFmtId="0" fontId="35" fillId="0" borderId="11" xfId="0" applyFont="1" applyBorder="1" applyAlignment="1">
      <alignment horizontal="center"/>
    </xf>
    <xf numFmtId="0" fontId="25" fillId="0" borderId="11" xfId="0" applyFont="1" applyBorder="1" applyAlignment="1">
      <alignment horizontal="center" wrapText="1"/>
    </xf>
    <xf numFmtId="0" fontId="25" fillId="0" borderId="18" xfId="0" applyFont="1" applyBorder="1" applyAlignment="1">
      <alignment horizontal="center" vertical="top" wrapText="1"/>
    </xf>
    <xf numFmtId="0" fontId="20" fillId="0" borderId="19" xfId="0" applyFont="1" applyBorder="1" applyAlignment="1">
      <alignment horizontal="left" wrapText="1"/>
    </xf>
    <xf numFmtId="0" fontId="20" fillId="0" borderId="0" xfId="0" applyFont="1" applyAlignment="1">
      <alignment horizontal="left" wrapText="1"/>
    </xf>
    <xf numFmtId="0" fontId="22" fillId="0" borderId="0" xfId="0" applyFont="1" applyAlignment="1">
      <alignment horizontal="center" wrapText="1"/>
    </xf>
    <xf numFmtId="0" fontId="25" fillId="0" borderId="11" xfId="0" applyFont="1" applyBorder="1" applyAlignment="1">
      <alignment horizontal="center" vertical="top" wrapText="1"/>
    </xf>
    <xf numFmtId="0" fontId="24" fillId="0" borderId="0" xfId="0" applyFont="1" applyAlignment="1">
      <alignment horizontal="left" vertical="top" wrapText="1"/>
    </xf>
    <xf numFmtId="0" fontId="23" fillId="0" borderId="12" xfId="0" applyFont="1" applyBorder="1" applyAlignment="1">
      <alignment horizontal="center" vertical="center" wrapText="1"/>
    </xf>
    <xf numFmtId="0" fontId="21" fillId="0" borderId="12"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77;&#1088;&#1078;&#1072;&#1074;&#1085;&#1080;&#1081;%20%202018\&#1050;&#1086;&#1087;&#1080;&#1103;%20&#1088;&#1110;&#1095;&#1085;&#1080;&#1081;%20&#1079;&#1074;&#1110;&#1090;2018\ZV_rik2017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Сокальської РДА </v>
          </cell>
        </row>
        <row r="5">
          <cell r="B5" t="str">
            <v>м.Сокаль  ,вул.Шашкевича,86</v>
          </cell>
        </row>
        <row r="7">
          <cell r="F7">
            <v>2</v>
          </cell>
        </row>
        <row r="9">
          <cell r="H9" t="str">
            <v>783</v>
          </cell>
        </row>
        <row r="10">
          <cell r="H10" t="str">
            <v>10</v>
          </cell>
          <cell r="I10" t="str">
            <v>Відділ освіти Сокальської РДА</v>
          </cell>
        </row>
        <row r="13">
          <cell r="A13" t="str">
            <v>за ЄДРПОУ</v>
          </cell>
          <cell r="B13" t="str">
            <v>02144789</v>
          </cell>
        </row>
        <row r="14">
          <cell r="A14" t="str">
            <v>за КОАТУУ</v>
          </cell>
          <cell r="B14">
            <v>4624810100</v>
          </cell>
        </row>
        <row r="15">
          <cell r="A15" t="str">
            <v>за КОПФГ</v>
          </cell>
          <cell r="B15">
            <v>420</v>
          </cell>
          <cell r="D15" t="str">
            <v>Орган місцевого самоврядування</v>
          </cell>
        </row>
        <row r="19">
          <cell r="C19" t="str">
            <v>"09"січня 2019 року</v>
          </cell>
        </row>
        <row r="26">
          <cell r="F26" t="str">
            <v>Р.Т.Монастирський</v>
          </cell>
        </row>
        <row r="28">
          <cell r="F28" t="str">
            <v>Н. Б. Рожак</v>
          </cell>
        </row>
        <row r="30">
          <cell r="F30" t="str">
            <v>Керівник </v>
          </cell>
        </row>
        <row r="31">
          <cell r="F31" t="str">
            <v>Старший інспектор</v>
          </cell>
        </row>
      </sheetData>
      <sheetData sheetId="141">
        <row r="11">
          <cell r="A11" t="str">
            <v>Організаційно-правова форма господарювання</v>
          </cell>
        </row>
      </sheetData>
      <sheetData sheetId="267">
        <row r="2">
          <cell r="A2" t="str">
            <v>про надходження та використання коштів загального фонду (форма</v>
          </cell>
          <cell r="C2" t="str">
            <v>      №2д,</v>
          </cell>
          <cell r="D2" t="str">
            <v>      №2м)</v>
          </cell>
        </row>
      </sheetData>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Аркуш7">
    <tabColor rgb="FF92D050"/>
    <pageSetUpPr fitToPage="1"/>
  </sheetPr>
  <dimension ref="A1:N107"/>
  <sheetViews>
    <sheetView workbookViewId="0" topLeftCell="A1">
      <selection activeCell="G27" sqref="G27:H29"/>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70" t="s">
        <v>94</v>
      </c>
      <c r="H1" s="170"/>
      <c r="I1" s="170"/>
      <c r="J1" s="170"/>
      <c r="K1" s="2"/>
    </row>
    <row r="2" spans="7:11" s="1" customFormat="1" ht="36.75" customHeight="1">
      <c r="G2" s="170"/>
      <c r="H2" s="170"/>
      <c r="I2" s="170"/>
      <c r="J2" s="170"/>
      <c r="K2" s="2"/>
    </row>
    <row r="3" spans="7:11" s="1" customFormat="1" ht="0.75" customHeight="1">
      <c r="G3" s="170"/>
      <c r="H3" s="170"/>
      <c r="I3" s="170"/>
      <c r="J3" s="170"/>
      <c r="K3" s="2"/>
    </row>
    <row r="4" spans="1:14" s="1" customFormat="1" ht="15">
      <c r="A4" s="159" t="s">
        <v>1</v>
      </c>
      <c r="B4" s="159"/>
      <c r="C4" s="159"/>
      <c r="D4" s="159"/>
      <c r="E4" s="159"/>
      <c r="F4" s="159"/>
      <c r="G4" s="159"/>
      <c r="H4" s="159"/>
      <c r="I4" s="159"/>
      <c r="J4" s="159"/>
      <c r="K4" s="3"/>
      <c r="L4" s="3"/>
      <c r="M4" s="3"/>
      <c r="N4" s="3"/>
    </row>
    <row r="5" spans="1:14" s="1" customFormat="1" ht="15">
      <c r="A5" s="158" t="str">
        <f>IF('[1]ЗАПОЛНИТЬ'!$F$7=1,CONCATENATE('[1]шапки'!A2),CONCATENATE('[1]шапки'!A2,'[1]шапки'!C2))</f>
        <v>про надходження та використання коштів загального фонду (форма      №2д,</v>
      </c>
      <c r="B5" s="158"/>
      <c r="C5" s="158"/>
      <c r="D5" s="158"/>
      <c r="E5" s="158"/>
      <c r="F5" s="158"/>
      <c r="G5" s="81" t="str">
        <f>IF('[1]ЗАПОЛНИТЬ'!$F$7=1,'[1]шапки'!C2,'[1]шапки'!D2)</f>
        <v>      №2м)</v>
      </c>
      <c r="H5" s="3">
        <f>IF('[1]ЗАПОЛНИТЬ'!$F$7=1,'[1]шапки'!D2,"")</f>
      </c>
      <c r="I5" s="3"/>
      <c r="J5" s="3"/>
      <c r="K5" s="3"/>
      <c r="L5" s="3"/>
      <c r="M5" s="3"/>
      <c r="N5" s="3"/>
    </row>
    <row r="6" spans="1:10" s="1" customFormat="1" ht="15">
      <c r="A6" s="159" t="s">
        <v>3</v>
      </c>
      <c r="B6" s="159"/>
      <c r="C6" s="159"/>
      <c r="D6" s="159"/>
      <c r="E6" s="159"/>
      <c r="F6" s="159"/>
      <c r="G6" s="159"/>
      <c r="H6" s="159"/>
      <c r="I6" s="159"/>
      <c r="J6" s="159"/>
    </row>
    <row r="7" s="5" customFormat="1" ht="9" customHeight="1">
      <c r="J7" s="6" t="s">
        <v>4</v>
      </c>
    </row>
    <row r="8" s="5" customFormat="1" ht="6.75" customHeight="1" hidden="1">
      <c r="J8" s="82"/>
    </row>
    <row r="9" spans="1:12" s="5" customFormat="1" ht="12">
      <c r="A9" s="7" t="s">
        <v>5</v>
      </c>
      <c r="B9" s="172" t="str">
        <f>'[1]ЗАПОЛНИТЬ'!B3</f>
        <v>Відділ освіти Сокальської РДА </v>
      </c>
      <c r="C9" s="172"/>
      <c r="D9" s="172"/>
      <c r="E9" s="172"/>
      <c r="F9" s="172"/>
      <c r="G9" s="172"/>
      <c r="H9" s="8" t="s">
        <v>95</v>
      </c>
      <c r="J9" s="9" t="str">
        <f>'[1]ЗАПОЛНИТЬ'!B13</f>
        <v>02144789</v>
      </c>
      <c r="K9" s="13"/>
      <c r="L9" s="10"/>
    </row>
    <row r="10" spans="1:12" s="5" customFormat="1" ht="11.25" customHeight="1">
      <c r="A10" s="11" t="s">
        <v>6</v>
      </c>
      <c r="B10" s="173" t="str">
        <f>'[1]ЗАПОЛНИТЬ'!B5</f>
        <v>м.Сокаль  ,вул.Шашкевича,86</v>
      </c>
      <c r="C10" s="173"/>
      <c r="D10" s="173"/>
      <c r="E10" s="173"/>
      <c r="F10" s="173"/>
      <c r="G10" s="173"/>
      <c r="H10" s="5" t="s">
        <v>96</v>
      </c>
      <c r="J10" s="12">
        <f>'[1]ЗАПОЛНИТЬ'!B14</f>
        <v>4624810100</v>
      </c>
      <c r="K10" s="13"/>
      <c r="L10" s="11"/>
    </row>
    <row r="11" spans="1:12" s="5" customFormat="1" ht="11.25" customHeight="1">
      <c r="A11" s="83" t="s">
        <v>97</v>
      </c>
      <c r="B11" s="165" t="str">
        <f>'[1]ЗАПОЛНИТЬ'!D15</f>
        <v>Орган місцевого самоврядування</v>
      </c>
      <c r="C11" s="165"/>
      <c r="D11" s="165"/>
      <c r="E11" s="165"/>
      <c r="F11" s="165"/>
      <c r="G11" s="165"/>
      <c r="H11" s="5" t="s">
        <v>98</v>
      </c>
      <c r="J11" s="12">
        <f>'[1]ЗАПОЛНИТЬ'!B15</f>
        <v>420</v>
      </c>
      <c r="K11" s="13"/>
      <c r="L11" s="11"/>
    </row>
    <row r="12" spans="1:12" s="5" customFormat="1" ht="12" customHeight="1">
      <c r="A12" s="162" t="s">
        <v>87</v>
      </c>
      <c r="B12" s="162"/>
      <c r="C12" s="162"/>
      <c r="D12" s="84" t="str">
        <f>'[1]ЗАПОЛНИТЬ'!H9</f>
        <v>783</v>
      </c>
      <c r="E12" s="163" t="str">
        <f>IF(D12&gt;0,VLOOKUP(D12,'[1]ДовидникКВК(ГОС)'!A:B,2,FALSE),"")</f>
        <v>Львівська обласна державна адміністрація</v>
      </c>
      <c r="F12" s="163"/>
      <c r="G12" s="163"/>
      <c r="H12" s="163"/>
      <c r="K12" s="85"/>
      <c r="L12" s="10"/>
    </row>
    <row r="13" spans="1:12" s="5" customFormat="1" ht="11.25">
      <c r="A13" s="162" t="s">
        <v>7</v>
      </c>
      <c r="B13" s="162"/>
      <c r="C13" s="162"/>
      <c r="D13" s="86" t="s">
        <v>8</v>
      </c>
      <c r="E13" s="171" t="str">
        <f>IF(D13&gt;0,VLOOKUP(D13,'[1]ДовидникКПК'!B:C,2,FALSE),"")</f>
        <v>Здiйснення виконавчої влади у Львiвськiй областi</v>
      </c>
      <c r="F13" s="171"/>
      <c r="G13" s="171"/>
      <c r="H13" s="171"/>
      <c r="I13" s="171"/>
      <c r="J13" s="171"/>
      <c r="K13" s="13"/>
      <c r="L13" s="10"/>
    </row>
    <row r="14" spans="1:12" s="5" customFormat="1" ht="11.25">
      <c r="A14" s="162" t="s">
        <v>99</v>
      </c>
      <c r="B14" s="162"/>
      <c r="C14" s="162"/>
      <c r="D14" s="87" t="str">
        <f>'[1]ЗАПОЛНИТЬ'!H10</f>
        <v>10</v>
      </c>
      <c r="E14" s="164" t="str">
        <f>'[1]ЗАПОЛНИТЬ'!I10</f>
        <v>Відділ освіти Сокальської РДА</v>
      </c>
      <c r="F14" s="164"/>
      <c r="G14" s="164"/>
      <c r="H14" s="164"/>
      <c r="I14" s="164"/>
      <c r="J14" s="164"/>
      <c r="K14" s="13"/>
      <c r="L14" s="10"/>
    </row>
    <row r="15" spans="1:12" s="5" customFormat="1" ht="33.75" customHeight="1">
      <c r="A15" s="162" t="s">
        <v>100</v>
      </c>
      <c r="B15" s="162"/>
      <c r="C15" s="162"/>
      <c r="D15" s="88" t="s">
        <v>101</v>
      </c>
      <c r="E15" s="157" t="str">
        <f>VLOOKUP(RIGHT(D15,4),'[1]КПКВМБ'!A:B,2,FALSE)</f>
        <v>-</v>
      </c>
      <c r="F15" s="157"/>
      <c r="G15" s="157"/>
      <c r="H15" s="157"/>
      <c r="I15" s="157"/>
      <c r="J15" s="157"/>
      <c r="K15" s="13"/>
      <c r="L15" s="10"/>
    </row>
    <row r="16" s="5" customFormat="1" ht="11.25">
      <c r="A16" s="17" t="s">
        <v>112</v>
      </c>
    </row>
    <row r="17" s="5" customFormat="1" ht="11.25">
      <c r="A17" s="17" t="s">
        <v>9</v>
      </c>
    </row>
    <row r="18" spans="1:12" s="5" customFormat="1" ht="3" customHeight="1" thickBot="1">
      <c r="A18" s="167"/>
      <c r="B18" s="167"/>
      <c r="C18" s="167"/>
      <c r="D18" s="167"/>
      <c r="E18" s="167"/>
      <c r="F18" s="167"/>
      <c r="G18" s="167"/>
      <c r="H18" s="167"/>
      <c r="I18" s="167"/>
      <c r="J18" s="167"/>
      <c r="K18" s="167"/>
      <c r="L18" s="167"/>
    </row>
    <row r="19" spans="1:10" s="5" customFormat="1" ht="11.25" customHeight="1" thickBot="1" thickTop="1">
      <c r="A19" s="160" t="s">
        <v>10</v>
      </c>
      <c r="B19" s="161" t="s">
        <v>102</v>
      </c>
      <c r="C19" s="160" t="s">
        <v>12</v>
      </c>
      <c r="D19" s="161" t="s">
        <v>13</v>
      </c>
      <c r="E19" s="161" t="s">
        <v>113</v>
      </c>
      <c r="F19" s="168" t="s">
        <v>14</v>
      </c>
      <c r="G19" s="168" t="s">
        <v>16</v>
      </c>
      <c r="H19" s="168" t="s">
        <v>17</v>
      </c>
      <c r="I19" s="168" t="s">
        <v>18</v>
      </c>
      <c r="J19" s="161" t="s">
        <v>19</v>
      </c>
    </row>
    <row r="20" spans="1:10" s="5" customFormat="1" ht="12.75" thickBot="1" thickTop="1">
      <c r="A20" s="160"/>
      <c r="B20" s="161"/>
      <c r="C20" s="160"/>
      <c r="D20" s="161"/>
      <c r="E20" s="161"/>
      <c r="F20" s="168"/>
      <c r="G20" s="168"/>
      <c r="H20" s="168"/>
      <c r="I20" s="168"/>
      <c r="J20" s="161"/>
    </row>
    <row r="21" spans="1:10" s="5" customFormat="1" ht="12.75" thickBot="1" thickTop="1">
      <c r="A21" s="160"/>
      <c r="B21" s="161"/>
      <c r="C21" s="160"/>
      <c r="D21" s="161"/>
      <c r="E21" s="161"/>
      <c r="F21" s="168"/>
      <c r="G21" s="168"/>
      <c r="H21" s="168"/>
      <c r="I21" s="168"/>
      <c r="J21" s="161"/>
    </row>
    <row r="22" spans="1:10" s="5" customFormat="1" ht="12.75" thickBot="1" thickTop="1">
      <c r="A22" s="90">
        <v>1</v>
      </c>
      <c r="B22" s="90">
        <v>2</v>
      </c>
      <c r="C22" s="90">
        <v>3</v>
      </c>
      <c r="D22" s="90">
        <v>4</v>
      </c>
      <c r="E22" s="90">
        <v>5</v>
      </c>
      <c r="F22" s="90">
        <v>6</v>
      </c>
      <c r="G22" s="90">
        <v>7</v>
      </c>
      <c r="H22" s="90">
        <v>8</v>
      </c>
      <c r="I22" s="90">
        <v>9</v>
      </c>
      <c r="J22" s="90">
        <v>9</v>
      </c>
    </row>
    <row r="23" spans="1:10" s="5" customFormat="1" ht="12.75" thickBot="1" thickTop="1">
      <c r="A23" s="91" t="s">
        <v>114</v>
      </c>
      <c r="B23" s="91" t="s">
        <v>20</v>
      </c>
      <c r="C23" s="92" t="s">
        <v>21</v>
      </c>
      <c r="D23" s="93">
        <f>D24+D59+D79+D84+D87</f>
        <v>470160</v>
      </c>
      <c r="E23" s="93">
        <f>E26+E29+E32+E33+E37+E45+E46+E86+E54</f>
        <v>470160</v>
      </c>
      <c r="F23" s="93">
        <f>F24+F59+F79+F84+F87</f>
        <v>0</v>
      </c>
      <c r="G23" s="93">
        <f>G24+G59+G79+G84+G87</f>
        <v>470160</v>
      </c>
      <c r="H23" s="93">
        <f>H24+H59+H79+H84+H87</f>
        <v>470160</v>
      </c>
      <c r="I23" s="93">
        <f>I24+I59+I79+I84+I87</f>
        <v>0</v>
      </c>
      <c r="J23" s="93">
        <f aca="true" t="shared" si="0" ref="J23:J54">F23+G23-H23</f>
        <v>0</v>
      </c>
    </row>
    <row r="24" spans="1:10" s="5" customFormat="1" ht="23.25" thickBot="1" thickTop="1">
      <c r="A24" s="89" t="s">
        <v>115</v>
      </c>
      <c r="B24" s="91">
        <v>2000</v>
      </c>
      <c r="C24" s="92" t="s">
        <v>23</v>
      </c>
      <c r="D24" s="93">
        <f>D25+D30+D47+D50+D54+D58</f>
        <v>470160</v>
      </c>
      <c r="E24" s="93">
        <v>0</v>
      </c>
      <c r="F24" s="93">
        <f>F25+F30+F47+F50+F54+F58</f>
        <v>0</v>
      </c>
      <c r="G24" s="93">
        <f>G25+G30+G47+G50+G54+G58</f>
        <v>470160</v>
      </c>
      <c r="H24" s="93">
        <f>H25+H30+H47+H50+H54+H58</f>
        <v>470160</v>
      </c>
      <c r="I24" s="93">
        <f>I25+I30+I47+I50+I54+I58</f>
        <v>0</v>
      </c>
      <c r="J24" s="93">
        <f t="shared" si="0"/>
        <v>0</v>
      </c>
    </row>
    <row r="25" spans="1:10" s="5" customFormat="1" ht="12.75" thickBot="1" thickTop="1">
      <c r="A25" s="94" t="s">
        <v>30</v>
      </c>
      <c r="B25" s="91">
        <v>2100</v>
      </c>
      <c r="C25" s="92" t="s">
        <v>25</v>
      </c>
      <c r="D25" s="93">
        <f>D26+D29</f>
        <v>469810</v>
      </c>
      <c r="E25" s="93">
        <v>0</v>
      </c>
      <c r="F25" s="93">
        <f>F26+F29</f>
        <v>0</v>
      </c>
      <c r="G25" s="93">
        <f>G26+G29</f>
        <v>469810</v>
      </c>
      <c r="H25" s="93">
        <f>H26+H29</f>
        <v>469810</v>
      </c>
      <c r="I25" s="93">
        <f>I26+I29</f>
        <v>0</v>
      </c>
      <c r="J25" s="93">
        <f t="shared" si="0"/>
        <v>0</v>
      </c>
    </row>
    <row r="26" spans="1:10" s="5" customFormat="1" ht="12.75" thickBot="1" thickTop="1">
      <c r="A26" s="95" t="s">
        <v>32</v>
      </c>
      <c r="B26" s="96">
        <v>2110</v>
      </c>
      <c r="C26" s="97" t="s">
        <v>26</v>
      </c>
      <c r="D26" s="98">
        <f>SUM(D27:D28)</f>
        <v>384700</v>
      </c>
      <c r="E26" s="99">
        <f>D27</f>
        <v>384700</v>
      </c>
      <c r="F26" s="98">
        <f>SUM(F27:F28)</f>
        <v>0</v>
      </c>
      <c r="G26" s="98">
        <f>SUM(G27:G28)</f>
        <v>384700</v>
      </c>
      <c r="H26" s="98">
        <f>SUM(H27:H28)</f>
        <v>384700</v>
      </c>
      <c r="I26" s="98">
        <f>SUM(I27:I28)</f>
        <v>0</v>
      </c>
      <c r="J26" s="100">
        <f t="shared" si="0"/>
        <v>0</v>
      </c>
    </row>
    <row r="27" spans="1:10" s="5" customFormat="1" ht="12.75" thickBot="1" thickTop="1">
      <c r="A27" s="101" t="s">
        <v>34</v>
      </c>
      <c r="B27" s="89">
        <v>2111</v>
      </c>
      <c r="C27" s="102" t="s">
        <v>29</v>
      </c>
      <c r="D27" s="103">
        <v>384700</v>
      </c>
      <c r="E27" s="104">
        <v>0</v>
      </c>
      <c r="F27" s="103">
        <v>0</v>
      </c>
      <c r="G27" s="103">
        <v>384700</v>
      </c>
      <c r="H27" s="103">
        <v>384700</v>
      </c>
      <c r="I27" s="103">
        <v>0</v>
      </c>
      <c r="J27" s="105">
        <f t="shared" si="0"/>
        <v>0</v>
      </c>
    </row>
    <row r="28" spans="1:10" s="5" customFormat="1" ht="12.75" thickBot="1" thickTop="1">
      <c r="A28" s="101" t="s">
        <v>36</v>
      </c>
      <c r="B28" s="89">
        <v>2112</v>
      </c>
      <c r="C28" s="102" t="s">
        <v>31</v>
      </c>
      <c r="D28" s="103">
        <v>0</v>
      </c>
      <c r="E28" s="104">
        <v>0</v>
      </c>
      <c r="F28" s="103">
        <v>0</v>
      </c>
      <c r="G28" s="103">
        <v>0</v>
      </c>
      <c r="H28" s="103">
        <v>0</v>
      </c>
      <c r="I28" s="103">
        <v>0</v>
      </c>
      <c r="J28" s="105">
        <f t="shared" si="0"/>
        <v>0</v>
      </c>
    </row>
    <row r="29" spans="1:10" s="5" customFormat="1" ht="12.75" thickBot="1" thickTop="1">
      <c r="A29" s="106" t="s">
        <v>38</v>
      </c>
      <c r="B29" s="96">
        <v>2120</v>
      </c>
      <c r="C29" s="97" t="s">
        <v>33</v>
      </c>
      <c r="D29" s="99">
        <v>85110</v>
      </c>
      <c r="E29" s="99">
        <f>D29</f>
        <v>85110</v>
      </c>
      <c r="F29" s="99">
        <v>0</v>
      </c>
      <c r="G29" s="99">
        <v>85110</v>
      </c>
      <c r="H29" s="99">
        <v>85110</v>
      </c>
      <c r="I29" s="99">
        <v>0</v>
      </c>
      <c r="J29" s="100">
        <f t="shared" si="0"/>
        <v>0</v>
      </c>
    </row>
    <row r="30" spans="1:10" s="5" customFormat="1" ht="11.25" customHeight="1" thickBot="1" thickTop="1">
      <c r="A30" s="107" t="s">
        <v>39</v>
      </c>
      <c r="B30" s="91">
        <v>2200</v>
      </c>
      <c r="C30" s="92" t="s">
        <v>35</v>
      </c>
      <c r="D30" s="108">
        <f>SUM(D31:D37)+D44</f>
        <v>350</v>
      </c>
      <c r="E30" s="108">
        <v>0</v>
      </c>
      <c r="F30" s="108">
        <f>SUM(F31:F37)+F44</f>
        <v>0</v>
      </c>
      <c r="G30" s="108">
        <f>SUM(G31:G37)+G44</f>
        <v>350</v>
      </c>
      <c r="H30" s="108">
        <f>SUM(H31:H37)+H44</f>
        <v>350</v>
      </c>
      <c r="I30" s="108">
        <f>SUM(I31:I37)+I44</f>
        <v>0</v>
      </c>
      <c r="J30" s="93">
        <f t="shared" si="0"/>
        <v>0</v>
      </c>
    </row>
    <row r="31" spans="1:10" s="5" customFormat="1" ht="12" customHeight="1" thickBot="1" thickTop="1">
      <c r="A31" s="95" t="s">
        <v>40</v>
      </c>
      <c r="B31" s="96">
        <v>2210</v>
      </c>
      <c r="C31" s="97" t="s">
        <v>37</v>
      </c>
      <c r="D31" s="99">
        <v>150</v>
      </c>
      <c r="E31" s="98">
        <v>0</v>
      </c>
      <c r="F31" s="99">
        <v>0</v>
      </c>
      <c r="G31" s="99">
        <f>150</f>
        <v>150</v>
      </c>
      <c r="H31" s="99">
        <f>150</f>
        <v>150</v>
      </c>
      <c r="I31" s="99">
        <v>0</v>
      </c>
      <c r="J31" s="100">
        <f t="shared" si="0"/>
        <v>0</v>
      </c>
    </row>
    <row r="32" spans="1:10" s="5" customFormat="1" ht="12.75" thickBot="1" thickTop="1">
      <c r="A32" s="95" t="s">
        <v>41</v>
      </c>
      <c r="B32" s="96">
        <v>2220</v>
      </c>
      <c r="C32" s="96">
        <v>100</v>
      </c>
      <c r="D32" s="99">
        <v>0</v>
      </c>
      <c r="E32" s="99">
        <v>0</v>
      </c>
      <c r="F32" s="99">
        <v>0</v>
      </c>
      <c r="G32" s="99">
        <v>0</v>
      </c>
      <c r="H32" s="99">
        <v>0</v>
      </c>
      <c r="I32" s="99">
        <v>0</v>
      </c>
      <c r="J32" s="100">
        <f t="shared" si="0"/>
        <v>0</v>
      </c>
    </row>
    <row r="33" spans="1:10" s="5" customFormat="1" ht="12.75" thickBot="1" thickTop="1">
      <c r="A33" s="95" t="s">
        <v>42</v>
      </c>
      <c r="B33" s="96">
        <v>2230</v>
      </c>
      <c r="C33" s="96">
        <v>110</v>
      </c>
      <c r="D33" s="99">
        <v>0</v>
      </c>
      <c r="E33" s="99">
        <v>0</v>
      </c>
      <c r="F33" s="99">
        <v>0</v>
      </c>
      <c r="G33" s="99">
        <v>0</v>
      </c>
      <c r="H33" s="99">
        <v>0</v>
      </c>
      <c r="I33" s="99">
        <v>0</v>
      </c>
      <c r="J33" s="100">
        <f t="shared" si="0"/>
        <v>0</v>
      </c>
    </row>
    <row r="34" spans="1:10" s="5" customFormat="1" ht="12.75" thickBot="1" thickTop="1">
      <c r="A34" s="95" t="s">
        <v>43</v>
      </c>
      <c r="B34" s="96">
        <v>2240</v>
      </c>
      <c r="C34" s="96">
        <v>120</v>
      </c>
      <c r="D34" s="99">
        <v>0</v>
      </c>
      <c r="E34" s="98">
        <v>0</v>
      </c>
      <c r="F34" s="99">
        <v>0</v>
      </c>
      <c r="G34" s="99">
        <v>0</v>
      </c>
      <c r="H34" s="99">
        <v>0</v>
      </c>
      <c r="I34" s="99">
        <v>0</v>
      </c>
      <c r="J34" s="100">
        <f t="shared" si="0"/>
        <v>0</v>
      </c>
    </row>
    <row r="35" spans="1:10" s="5" customFormat="1" ht="12.75" thickBot="1" thickTop="1">
      <c r="A35" s="95" t="s">
        <v>44</v>
      </c>
      <c r="B35" s="96">
        <v>2250</v>
      </c>
      <c r="C35" s="96">
        <v>130</v>
      </c>
      <c r="D35" s="99">
        <v>200</v>
      </c>
      <c r="E35" s="98">
        <v>0</v>
      </c>
      <c r="F35" s="99">
        <v>0</v>
      </c>
      <c r="G35" s="99">
        <f>60+140</f>
        <v>200</v>
      </c>
      <c r="H35" s="99">
        <f>G35</f>
        <v>200</v>
      </c>
      <c r="I35" s="99">
        <v>0</v>
      </c>
      <c r="J35" s="100">
        <f t="shared" si="0"/>
        <v>0</v>
      </c>
    </row>
    <row r="36" spans="1:10" s="5" customFormat="1" ht="12.75" thickBot="1" thickTop="1">
      <c r="A36" s="106" t="s">
        <v>45</v>
      </c>
      <c r="B36" s="96">
        <v>2260</v>
      </c>
      <c r="C36" s="96">
        <v>140</v>
      </c>
      <c r="D36" s="99">
        <v>0</v>
      </c>
      <c r="E36" s="98">
        <v>0</v>
      </c>
      <c r="F36" s="99">
        <v>0</v>
      </c>
      <c r="G36" s="99">
        <v>0</v>
      </c>
      <c r="H36" s="99">
        <v>0</v>
      </c>
      <c r="I36" s="99">
        <v>0</v>
      </c>
      <c r="J36" s="100">
        <f t="shared" si="0"/>
        <v>0</v>
      </c>
    </row>
    <row r="37" spans="1:10" s="5" customFormat="1" ht="12.75" thickBot="1" thickTop="1">
      <c r="A37" s="106" t="s">
        <v>46</v>
      </c>
      <c r="B37" s="96">
        <v>2270</v>
      </c>
      <c r="C37" s="96">
        <v>150</v>
      </c>
      <c r="D37" s="98">
        <f>SUM(D38:D43)</f>
        <v>0</v>
      </c>
      <c r="E37" s="99">
        <v>0</v>
      </c>
      <c r="F37" s="98">
        <f>SUM(F38:F43)</f>
        <v>0</v>
      </c>
      <c r="G37" s="98">
        <f>SUM(G38:G43)</f>
        <v>0</v>
      </c>
      <c r="H37" s="98">
        <f>SUM(H38:H43)</f>
        <v>0</v>
      </c>
      <c r="I37" s="98">
        <f>SUM(I38:I43)</f>
        <v>0</v>
      </c>
      <c r="J37" s="100">
        <f t="shared" si="0"/>
        <v>0</v>
      </c>
    </row>
    <row r="38" spans="1:10" s="5" customFormat="1" ht="12.75" thickBot="1" thickTop="1">
      <c r="A38" s="101" t="s">
        <v>47</v>
      </c>
      <c r="B38" s="89">
        <v>2271</v>
      </c>
      <c r="C38" s="89">
        <v>160</v>
      </c>
      <c r="D38" s="103">
        <v>0</v>
      </c>
      <c r="E38" s="104">
        <v>0</v>
      </c>
      <c r="F38" s="103">
        <v>0</v>
      </c>
      <c r="G38" s="103">
        <v>0</v>
      </c>
      <c r="H38" s="103">
        <v>0</v>
      </c>
      <c r="I38" s="103">
        <v>0</v>
      </c>
      <c r="J38" s="105">
        <f t="shared" si="0"/>
        <v>0</v>
      </c>
    </row>
    <row r="39" spans="1:10" s="5" customFormat="1" ht="12.75" thickBot="1" thickTop="1">
      <c r="A39" s="101" t="s">
        <v>48</v>
      </c>
      <c r="B39" s="89">
        <v>2272</v>
      </c>
      <c r="C39" s="89">
        <v>170</v>
      </c>
      <c r="D39" s="103">
        <v>0</v>
      </c>
      <c r="E39" s="104">
        <v>0</v>
      </c>
      <c r="F39" s="103">
        <v>0</v>
      </c>
      <c r="G39" s="103">
        <v>0</v>
      </c>
      <c r="H39" s="103">
        <v>0</v>
      </c>
      <c r="I39" s="103">
        <v>0</v>
      </c>
      <c r="J39" s="105">
        <f t="shared" si="0"/>
        <v>0</v>
      </c>
    </row>
    <row r="40" spans="1:10" s="5" customFormat="1" ht="12.75" thickBot="1" thickTop="1">
      <c r="A40" s="101" t="s">
        <v>49</v>
      </c>
      <c r="B40" s="89">
        <v>2273</v>
      </c>
      <c r="C40" s="89">
        <v>180</v>
      </c>
      <c r="D40" s="103">
        <v>0</v>
      </c>
      <c r="E40" s="104">
        <v>0</v>
      </c>
      <c r="F40" s="103">
        <v>0</v>
      </c>
      <c r="G40" s="103">
        <v>0</v>
      </c>
      <c r="H40" s="103">
        <v>0</v>
      </c>
      <c r="I40" s="103">
        <v>0</v>
      </c>
      <c r="J40" s="105">
        <f t="shared" si="0"/>
        <v>0</v>
      </c>
    </row>
    <row r="41" spans="1:10" s="5" customFormat="1" ht="12.75" thickBot="1" thickTop="1">
      <c r="A41" s="101" t="s">
        <v>50</v>
      </c>
      <c r="B41" s="89">
        <v>2274</v>
      </c>
      <c r="C41" s="89">
        <v>190</v>
      </c>
      <c r="D41" s="103">
        <v>0</v>
      </c>
      <c r="E41" s="104">
        <v>0</v>
      </c>
      <c r="F41" s="103">
        <v>0</v>
      </c>
      <c r="G41" s="103">
        <v>0</v>
      </c>
      <c r="H41" s="103">
        <v>0</v>
      </c>
      <c r="I41" s="103">
        <v>0</v>
      </c>
      <c r="J41" s="105">
        <f t="shared" si="0"/>
        <v>0</v>
      </c>
    </row>
    <row r="42" spans="1:10" s="5" customFormat="1" ht="12.75" thickBot="1" thickTop="1">
      <c r="A42" s="101" t="s">
        <v>51</v>
      </c>
      <c r="B42" s="89">
        <v>2275</v>
      </c>
      <c r="C42" s="89">
        <v>200</v>
      </c>
      <c r="D42" s="103">
        <v>0</v>
      </c>
      <c r="E42" s="104">
        <v>0</v>
      </c>
      <c r="F42" s="103">
        <v>0</v>
      </c>
      <c r="G42" s="103">
        <v>0</v>
      </c>
      <c r="H42" s="103">
        <v>0</v>
      </c>
      <c r="I42" s="103">
        <v>0</v>
      </c>
      <c r="J42" s="105">
        <f t="shared" si="0"/>
        <v>0</v>
      </c>
    </row>
    <row r="43" spans="1:10" s="5" customFormat="1" ht="12.75" thickBot="1" thickTop="1">
      <c r="A43" s="101" t="s">
        <v>52</v>
      </c>
      <c r="B43" s="89">
        <v>2276</v>
      </c>
      <c r="C43" s="89">
        <v>210</v>
      </c>
      <c r="D43" s="103">
        <v>0</v>
      </c>
      <c r="E43" s="104">
        <v>0</v>
      </c>
      <c r="F43" s="103">
        <v>0</v>
      </c>
      <c r="G43" s="103">
        <v>0</v>
      </c>
      <c r="H43" s="103">
        <v>0</v>
      </c>
      <c r="I43" s="103">
        <v>0</v>
      </c>
      <c r="J43" s="105">
        <f t="shared" si="0"/>
        <v>0</v>
      </c>
    </row>
    <row r="44" spans="1:10" s="5" customFormat="1" ht="13.5" customHeight="1" thickBot="1" thickTop="1">
      <c r="A44" s="106" t="s">
        <v>53</v>
      </c>
      <c r="B44" s="96">
        <v>2280</v>
      </c>
      <c r="C44" s="96">
        <v>220</v>
      </c>
      <c r="D44" s="98">
        <f>SUM(D45:D46)</f>
        <v>0</v>
      </c>
      <c r="E44" s="98">
        <v>0</v>
      </c>
      <c r="F44" s="98">
        <f>SUM(F45:F46)</f>
        <v>0</v>
      </c>
      <c r="G44" s="98">
        <f>SUM(G45:G46)</f>
        <v>0</v>
      </c>
      <c r="H44" s="98">
        <f>SUM(H45:H46)</f>
        <v>0</v>
      </c>
      <c r="I44" s="98">
        <f>SUM(I45:I46)</f>
        <v>0</v>
      </c>
      <c r="J44" s="100">
        <f t="shared" si="0"/>
        <v>0</v>
      </c>
    </row>
    <row r="45" spans="1:10" s="5" customFormat="1" ht="12.75" customHeight="1" thickBot="1" thickTop="1">
      <c r="A45" s="109" t="s">
        <v>54</v>
      </c>
      <c r="B45" s="89">
        <v>2281</v>
      </c>
      <c r="C45" s="89">
        <v>230</v>
      </c>
      <c r="D45" s="103">
        <v>0</v>
      </c>
      <c r="E45" s="103">
        <v>0</v>
      </c>
      <c r="F45" s="103">
        <v>0</v>
      </c>
      <c r="G45" s="103">
        <v>0</v>
      </c>
      <c r="H45" s="103">
        <v>0</v>
      </c>
      <c r="I45" s="103">
        <v>0</v>
      </c>
      <c r="J45" s="105">
        <f t="shared" si="0"/>
        <v>0</v>
      </c>
    </row>
    <row r="46" spans="1:10" s="5" customFormat="1" ht="12.75" customHeight="1" thickBot="1" thickTop="1">
      <c r="A46" s="110" t="s">
        <v>55</v>
      </c>
      <c r="B46" s="89">
        <v>2282</v>
      </c>
      <c r="C46" s="89">
        <v>240</v>
      </c>
      <c r="D46" s="103">
        <v>0</v>
      </c>
      <c r="E46" s="103">
        <v>0</v>
      </c>
      <c r="F46" s="103">
        <v>0</v>
      </c>
      <c r="G46" s="103">
        <v>0</v>
      </c>
      <c r="H46" s="103">
        <v>0</v>
      </c>
      <c r="I46" s="103">
        <v>0</v>
      </c>
      <c r="J46" s="105">
        <f t="shared" si="0"/>
        <v>0</v>
      </c>
    </row>
    <row r="47" spans="1:10" s="5" customFormat="1" ht="12.75" thickBot="1" thickTop="1">
      <c r="A47" s="94" t="s">
        <v>56</v>
      </c>
      <c r="B47" s="91">
        <v>2400</v>
      </c>
      <c r="C47" s="91">
        <v>250</v>
      </c>
      <c r="D47" s="108">
        <f aca="true" t="shared" si="1" ref="D47:I47">SUM(D48:D49)</f>
        <v>0</v>
      </c>
      <c r="E47" s="108">
        <f t="shared" si="1"/>
        <v>0</v>
      </c>
      <c r="F47" s="108">
        <f t="shared" si="1"/>
        <v>0</v>
      </c>
      <c r="G47" s="108">
        <f t="shared" si="1"/>
        <v>0</v>
      </c>
      <c r="H47" s="108">
        <f t="shared" si="1"/>
        <v>0</v>
      </c>
      <c r="I47" s="108">
        <f t="shared" si="1"/>
        <v>0</v>
      </c>
      <c r="J47" s="93">
        <f t="shared" si="0"/>
        <v>0</v>
      </c>
    </row>
    <row r="48" spans="1:10" s="5" customFormat="1" ht="12.75" thickBot="1" thickTop="1">
      <c r="A48" s="111" t="s">
        <v>57</v>
      </c>
      <c r="B48" s="96">
        <v>2410</v>
      </c>
      <c r="C48" s="96">
        <v>260</v>
      </c>
      <c r="D48" s="99">
        <v>0</v>
      </c>
      <c r="E48" s="98">
        <v>0</v>
      </c>
      <c r="F48" s="99">
        <v>0</v>
      </c>
      <c r="G48" s="99">
        <v>0</v>
      </c>
      <c r="H48" s="99">
        <v>0</v>
      </c>
      <c r="I48" s="99">
        <v>0</v>
      </c>
      <c r="J48" s="100">
        <f t="shared" si="0"/>
        <v>0</v>
      </c>
    </row>
    <row r="49" spans="1:10" s="5" customFormat="1" ht="12.75" thickBot="1" thickTop="1">
      <c r="A49" s="111" t="s">
        <v>58</v>
      </c>
      <c r="B49" s="96">
        <v>2420</v>
      </c>
      <c r="C49" s="96">
        <v>270</v>
      </c>
      <c r="D49" s="99">
        <v>0</v>
      </c>
      <c r="E49" s="98">
        <v>0</v>
      </c>
      <c r="F49" s="99">
        <v>0</v>
      </c>
      <c r="G49" s="99">
        <v>0</v>
      </c>
      <c r="H49" s="99">
        <v>0</v>
      </c>
      <c r="I49" s="99">
        <v>0</v>
      </c>
      <c r="J49" s="100">
        <f t="shared" si="0"/>
        <v>0</v>
      </c>
    </row>
    <row r="50" spans="1:10" s="5" customFormat="1" ht="12" customHeight="1" thickBot="1" thickTop="1">
      <c r="A50" s="112" t="s">
        <v>59</v>
      </c>
      <c r="B50" s="91">
        <v>2600</v>
      </c>
      <c r="C50" s="91">
        <v>280</v>
      </c>
      <c r="D50" s="108">
        <f aca="true" t="shared" si="2" ref="D50:I50">SUM(D51:D53)</f>
        <v>0</v>
      </c>
      <c r="E50" s="108">
        <f t="shared" si="2"/>
        <v>0</v>
      </c>
      <c r="F50" s="108">
        <f t="shared" si="2"/>
        <v>0</v>
      </c>
      <c r="G50" s="108">
        <f t="shared" si="2"/>
        <v>0</v>
      </c>
      <c r="H50" s="108">
        <f t="shared" si="2"/>
        <v>0</v>
      </c>
      <c r="I50" s="108">
        <f t="shared" si="2"/>
        <v>0</v>
      </c>
      <c r="J50" s="93">
        <f t="shared" si="0"/>
        <v>0</v>
      </c>
    </row>
    <row r="51" spans="1:10" s="5" customFormat="1" ht="12.75" thickBot="1" thickTop="1">
      <c r="A51" s="106" t="s">
        <v>60</v>
      </c>
      <c r="B51" s="96">
        <v>2610</v>
      </c>
      <c r="C51" s="96">
        <v>290</v>
      </c>
      <c r="D51" s="113">
        <v>0</v>
      </c>
      <c r="E51" s="114">
        <v>0</v>
      </c>
      <c r="F51" s="113">
        <v>0</v>
      </c>
      <c r="G51" s="113">
        <v>0</v>
      </c>
      <c r="H51" s="113">
        <v>0</v>
      </c>
      <c r="I51" s="113">
        <v>0</v>
      </c>
      <c r="J51" s="100">
        <f t="shared" si="0"/>
        <v>0</v>
      </c>
    </row>
    <row r="52" spans="1:10" s="5" customFormat="1" ht="12.75" thickBot="1" thickTop="1">
      <c r="A52" s="106" t="s">
        <v>61</v>
      </c>
      <c r="B52" s="96">
        <v>2620</v>
      </c>
      <c r="C52" s="96">
        <v>300</v>
      </c>
      <c r="D52" s="113">
        <v>0</v>
      </c>
      <c r="E52" s="114">
        <v>0</v>
      </c>
      <c r="F52" s="113">
        <v>0</v>
      </c>
      <c r="G52" s="113">
        <v>0</v>
      </c>
      <c r="H52" s="113">
        <v>0</v>
      </c>
      <c r="I52" s="113">
        <v>0</v>
      </c>
      <c r="J52" s="100">
        <f t="shared" si="0"/>
        <v>0</v>
      </c>
    </row>
    <row r="53" spans="1:10" s="5" customFormat="1" ht="12.75" thickBot="1" thickTop="1">
      <c r="A53" s="111" t="s">
        <v>62</v>
      </c>
      <c r="B53" s="96">
        <v>2630</v>
      </c>
      <c r="C53" s="96">
        <v>310</v>
      </c>
      <c r="D53" s="113">
        <v>0</v>
      </c>
      <c r="E53" s="114">
        <v>0</v>
      </c>
      <c r="F53" s="113">
        <v>0</v>
      </c>
      <c r="G53" s="113">
        <v>0</v>
      </c>
      <c r="H53" s="113">
        <v>0</v>
      </c>
      <c r="I53" s="113">
        <v>0</v>
      </c>
      <c r="J53" s="100">
        <f t="shared" si="0"/>
        <v>0</v>
      </c>
    </row>
    <row r="54" spans="1:10" s="5" customFormat="1" ht="12.75" thickBot="1" thickTop="1">
      <c r="A54" s="107" t="s">
        <v>63</v>
      </c>
      <c r="B54" s="91">
        <v>2700</v>
      </c>
      <c r="C54" s="91">
        <v>320</v>
      </c>
      <c r="D54" s="115">
        <f>SUM(D55:D57)</f>
        <v>0</v>
      </c>
      <c r="E54" s="116">
        <v>0</v>
      </c>
      <c r="F54" s="115">
        <f>SUM(F55:F57)</f>
        <v>0</v>
      </c>
      <c r="G54" s="115">
        <f>SUM(G55:G57)</f>
        <v>0</v>
      </c>
      <c r="H54" s="115">
        <f>SUM(H55:H57)</f>
        <v>0</v>
      </c>
      <c r="I54" s="115">
        <f>SUM(I55:I57)</f>
        <v>0</v>
      </c>
      <c r="J54" s="93">
        <f t="shared" si="0"/>
        <v>0</v>
      </c>
    </row>
    <row r="55" spans="1:10" s="5" customFormat="1" ht="12.75" customHeight="1" thickBot="1" thickTop="1">
      <c r="A55" s="106" t="s">
        <v>64</v>
      </c>
      <c r="B55" s="96">
        <v>2710</v>
      </c>
      <c r="C55" s="96">
        <v>330</v>
      </c>
      <c r="D55" s="113">
        <v>0</v>
      </c>
      <c r="E55" s="114">
        <v>0</v>
      </c>
      <c r="F55" s="113">
        <v>0</v>
      </c>
      <c r="G55" s="113">
        <v>0</v>
      </c>
      <c r="H55" s="113">
        <v>0</v>
      </c>
      <c r="I55" s="113">
        <v>0</v>
      </c>
      <c r="J55" s="100">
        <f aca="true" t="shared" si="3" ref="J55:J85">F55+G55-H55</f>
        <v>0</v>
      </c>
    </row>
    <row r="56" spans="1:10" s="5" customFormat="1" ht="12.75" thickBot="1" thickTop="1">
      <c r="A56" s="106" t="s">
        <v>65</v>
      </c>
      <c r="B56" s="96">
        <v>2720</v>
      </c>
      <c r="C56" s="96">
        <v>340</v>
      </c>
      <c r="D56" s="113">
        <v>0</v>
      </c>
      <c r="E56" s="114">
        <v>0</v>
      </c>
      <c r="F56" s="113">
        <v>0</v>
      </c>
      <c r="G56" s="113">
        <v>0</v>
      </c>
      <c r="H56" s="113">
        <v>0</v>
      </c>
      <c r="I56" s="113">
        <v>0</v>
      </c>
      <c r="J56" s="100">
        <f t="shared" si="3"/>
        <v>0</v>
      </c>
    </row>
    <row r="57" spans="1:10" s="5" customFormat="1" ht="12.75" thickBot="1" thickTop="1">
      <c r="A57" s="106" t="s">
        <v>66</v>
      </c>
      <c r="B57" s="96">
        <v>2730</v>
      </c>
      <c r="C57" s="96">
        <v>350</v>
      </c>
      <c r="D57" s="113">
        <v>0</v>
      </c>
      <c r="E57" s="114">
        <v>0</v>
      </c>
      <c r="F57" s="113">
        <v>0</v>
      </c>
      <c r="G57" s="113">
        <v>0</v>
      </c>
      <c r="H57" s="113">
        <v>0</v>
      </c>
      <c r="I57" s="113">
        <v>0</v>
      </c>
      <c r="J57" s="100">
        <f t="shared" si="3"/>
        <v>0</v>
      </c>
    </row>
    <row r="58" spans="1:10" s="5" customFormat="1" ht="12.75" thickBot="1" thickTop="1">
      <c r="A58" s="107" t="s">
        <v>67</v>
      </c>
      <c r="B58" s="91">
        <v>2800</v>
      </c>
      <c r="C58" s="91">
        <v>360</v>
      </c>
      <c r="D58" s="116">
        <v>0</v>
      </c>
      <c r="E58" s="115">
        <v>0</v>
      </c>
      <c r="F58" s="116">
        <v>0</v>
      </c>
      <c r="G58" s="116">
        <v>0</v>
      </c>
      <c r="H58" s="116">
        <v>0</v>
      </c>
      <c r="I58" s="116">
        <v>0</v>
      </c>
      <c r="J58" s="93">
        <f t="shared" si="3"/>
        <v>0</v>
      </c>
    </row>
    <row r="59" spans="1:10" s="5" customFormat="1" ht="12.75" thickBot="1" thickTop="1">
      <c r="A59" s="91" t="s">
        <v>68</v>
      </c>
      <c r="B59" s="91">
        <v>3000</v>
      </c>
      <c r="C59" s="91">
        <v>370</v>
      </c>
      <c r="D59" s="115">
        <f aca="true" t="shared" si="4" ref="D59:I59">D60+D74</f>
        <v>0</v>
      </c>
      <c r="E59" s="115">
        <f t="shared" si="4"/>
        <v>0</v>
      </c>
      <c r="F59" s="115">
        <f t="shared" si="4"/>
        <v>0</v>
      </c>
      <c r="G59" s="115">
        <f t="shared" si="4"/>
        <v>0</v>
      </c>
      <c r="H59" s="115">
        <f t="shared" si="4"/>
        <v>0</v>
      </c>
      <c r="I59" s="115">
        <f t="shared" si="4"/>
        <v>0</v>
      </c>
      <c r="J59" s="93">
        <f t="shared" si="3"/>
        <v>0</v>
      </c>
    </row>
    <row r="60" spans="1:10" s="5" customFormat="1" ht="12.75" thickBot="1" thickTop="1">
      <c r="A60" s="94" t="s">
        <v>69</v>
      </c>
      <c r="B60" s="91">
        <v>3100</v>
      </c>
      <c r="C60" s="91">
        <v>380</v>
      </c>
      <c r="D60" s="115">
        <f aca="true" t="shared" si="5" ref="D60:I60">D61+D62+D65+D68+D72+D73</f>
        <v>0</v>
      </c>
      <c r="E60" s="115">
        <f t="shared" si="5"/>
        <v>0</v>
      </c>
      <c r="F60" s="115">
        <f t="shared" si="5"/>
        <v>0</v>
      </c>
      <c r="G60" s="115">
        <f t="shared" si="5"/>
        <v>0</v>
      </c>
      <c r="H60" s="115">
        <f t="shared" si="5"/>
        <v>0</v>
      </c>
      <c r="I60" s="115">
        <f t="shared" si="5"/>
        <v>0</v>
      </c>
      <c r="J60" s="93">
        <f t="shared" si="3"/>
        <v>0</v>
      </c>
    </row>
    <row r="61" spans="1:10" s="5" customFormat="1" ht="12.75" thickBot="1" thickTop="1">
      <c r="A61" s="106" t="s">
        <v>70</v>
      </c>
      <c r="B61" s="96">
        <v>3110</v>
      </c>
      <c r="C61" s="96">
        <v>390</v>
      </c>
      <c r="D61" s="113">
        <v>0</v>
      </c>
      <c r="E61" s="114">
        <v>0</v>
      </c>
      <c r="F61" s="113">
        <v>0</v>
      </c>
      <c r="G61" s="113">
        <v>0</v>
      </c>
      <c r="H61" s="113">
        <v>0</v>
      </c>
      <c r="I61" s="113">
        <v>0</v>
      </c>
      <c r="J61" s="100">
        <f t="shared" si="3"/>
        <v>0</v>
      </c>
    </row>
    <row r="62" spans="1:10" s="5" customFormat="1" ht="12.75" thickBot="1" thickTop="1">
      <c r="A62" s="111" t="s">
        <v>71</v>
      </c>
      <c r="B62" s="96">
        <v>3120</v>
      </c>
      <c r="C62" s="96">
        <v>400</v>
      </c>
      <c r="D62" s="117">
        <f aca="true" t="shared" si="6" ref="D62:I62">SUM(D63:D64)</f>
        <v>0</v>
      </c>
      <c r="E62" s="117">
        <f t="shared" si="6"/>
        <v>0</v>
      </c>
      <c r="F62" s="117">
        <f t="shared" si="6"/>
        <v>0</v>
      </c>
      <c r="G62" s="117">
        <f t="shared" si="6"/>
        <v>0</v>
      </c>
      <c r="H62" s="117">
        <f t="shared" si="6"/>
        <v>0</v>
      </c>
      <c r="I62" s="117">
        <f t="shared" si="6"/>
        <v>0</v>
      </c>
      <c r="J62" s="100">
        <f t="shared" si="3"/>
        <v>0</v>
      </c>
    </row>
    <row r="63" spans="1:10" s="5" customFormat="1" ht="12.75" thickBot="1" thickTop="1">
      <c r="A63" s="101" t="s">
        <v>72</v>
      </c>
      <c r="B63" s="89">
        <v>3121</v>
      </c>
      <c r="C63" s="89">
        <v>410</v>
      </c>
      <c r="D63" s="118">
        <v>0</v>
      </c>
      <c r="E63" s="119">
        <v>0</v>
      </c>
      <c r="F63" s="118">
        <v>0</v>
      </c>
      <c r="G63" s="118">
        <v>0</v>
      </c>
      <c r="H63" s="118">
        <v>0</v>
      </c>
      <c r="I63" s="118">
        <v>0</v>
      </c>
      <c r="J63" s="105">
        <f t="shared" si="3"/>
        <v>0</v>
      </c>
    </row>
    <row r="64" spans="1:10" s="5" customFormat="1" ht="12.75" thickBot="1" thickTop="1">
      <c r="A64" s="101" t="s">
        <v>73</v>
      </c>
      <c r="B64" s="89">
        <v>3122</v>
      </c>
      <c r="C64" s="89">
        <v>420</v>
      </c>
      <c r="D64" s="118">
        <v>0</v>
      </c>
      <c r="E64" s="119">
        <v>0</v>
      </c>
      <c r="F64" s="118">
        <v>0</v>
      </c>
      <c r="G64" s="118">
        <v>0</v>
      </c>
      <c r="H64" s="118">
        <v>0</v>
      </c>
      <c r="I64" s="118">
        <v>0</v>
      </c>
      <c r="J64" s="105">
        <f t="shared" si="3"/>
        <v>0</v>
      </c>
    </row>
    <row r="65" spans="1:10" s="5" customFormat="1" ht="12.75" thickBot="1" thickTop="1">
      <c r="A65" s="95" t="s">
        <v>74</v>
      </c>
      <c r="B65" s="96">
        <v>3130</v>
      </c>
      <c r="C65" s="96">
        <v>430</v>
      </c>
      <c r="D65" s="114">
        <f aca="true" t="shared" si="7" ref="D65:I65">SUM(D66:D67)</f>
        <v>0</v>
      </c>
      <c r="E65" s="114">
        <f t="shared" si="7"/>
        <v>0</v>
      </c>
      <c r="F65" s="114">
        <f t="shared" si="7"/>
        <v>0</v>
      </c>
      <c r="G65" s="114">
        <f t="shared" si="7"/>
        <v>0</v>
      </c>
      <c r="H65" s="114">
        <f t="shared" si="7"/>
        <v>0</v>
      </c>
      <c r="I65" s="114">
        <f t="shared" si="7"/>
        <v>0</v>
      </c>
      <c r="J65" s="120">
        <f t="shared" si="3"/>
        <v>0</v>
      </c>
    </row>
    <row r="66" spans="1:10" s="5" customFormat="1" ht="12.75" thickBot="1" thickTop="1">
      <c r="A66" s="101" t="s">
        <v>75</v>
      </c>
      <c r="B66" s="89">
        <v>3131</v>
      </c>
      <c r="C66" s="89">
        <v>440</v>
      </c>
      <c r="D66" s="118">
        <v>0</v>
      </c>
      <c r="E66" s="119">
        <v>0</v>
      </c>
      <c r="F66" s="118">
        <v>0</v>
      </c>
      <c r="G66" s="118">
        <v>0</v>
      </c>
      <c r="H66" s="118">
        <v>0</v>
      </c>
      <c r="I66" s="118">
        <v>0</v>
      </c>
      <c r="J66" s="105">
        <f t="shared" si="3"/>
        <v>0</v>
      </c>
    </row>
    <row r="67" spans="1:10" s="5" customFormat="1" ht="12.75" thickBot="1" thickTop="1">
      <c r="A67" s="101" t="s">
        <v>76</v>
      </c>
      <c r="B67" s="89">
        <v>3132</v>
      </c>
      <c r="C67" s="89">
        <v>450</v>
      </c>
      <c r="D67" s="118">
        <v>0</v>
      </c>
      <c r="E67" s="119">
        <v>0</v>
      </c>
      <c r="F67" s="118">
        <v>0</v>
      </c>
      <c r="G67" s="118">
        <v>0</v>
      </c>
      <c r="H67" s="118">
        <v>0</v>
      </c>
      <c r="I67" s="118">
        <v>0</v>
      </c>
      <c r="J67" s="105">
        <f t="shared" si="3"/>
        <v>0</v>
      </c>
    </row>
    <row r="68" spans="1:10" s="5" customFormat="1" ht="12.75" thickBot="1" thickTop="1">
      <c r="A68" s="95" t="s">
        <v>77</v>
      </c>
      <c r="B68" s="96">
        <v>3140</v>
      </c>
      <c r="C68" s="96">
        <v>460</v>
      </c>
      <c r="D68" s="114">
        <f aca="true" t="shared" si="8" ref="D68:I68">SUM(D69:D71)</f>
        <v>0</v>
      </c>
      <c r="E68" s="114">
        <f t="shared" si="8"/>
        <v>0</v>
      </c>
      <c r="F68" s="114">
        <f t="shared" si="8"/>
        <v>0</v>
      </c>
      <c r="G68" s="114">
        <f t="shared" si="8"/>
        <v>0</v>
      </c>
      <c r="H68" s="114">
        <f t="shared" si="8"/>
        <v>0</v>
      </c>
      <c r="I68" s="114">
        <f t="shared" si="8"/>
        <v>0</v>
      </c>
      <c r="J68" s="120">
        <f t="shared" si="3"/>
        <v>0</v>
      </c>
    </row>
    <row r="69" spans="1:10" s="5" customFormat="1" ht="13.5" thickBot="1" thickTop="1">
      <c r="A69" s="121" t="s">
        <v>91</v>
      </c>
      <c r="B69" s="89">
        <v>3141</v>
      </c>
      <c r="C69" s="89">
        <v>470</v>
      </c>
      <c r="D69" s="118">
        <v>0</v>
      </c>
      <c r="E69" s="119">
        <v>0</v>
      </c>
      <c r="F69" s="118">
        <v>0</v>
      </c>
      <c r="G69" s="118">
        <v>0</v>
      </c>
      <c r="H69" s="118">
        <v>0</v>
      </c>
      <c r="I69" s="118">
        <v>0</v>
      </c>
      <c r="J69" s="105">
        <f t="shared" si="3"/>
        <v>0</v>
      </c>
    </row>
    <row r="70" spans="1:10" s="5" customFormat="1" ht="13.5" thickBot="1" thickTop="1">
      <c r="A70" s="121" t="s">
        <v>92</v>
      </c>
      <c r="B70" s="89">
        <v>3142</v>
      </c>
      <c r="C70" s="89">
        <v>480</v>
      </c>
      <c r="D70" s="118">
        <v>0</v>
      </c>
      <c r="E70" s="119">
        <v>0</v>
      </c>
      <c r="F70" s="118">
        <v>0</v>
      </c>
      <c r="G70" s="118">
        <v>0</v>
      </c>
      <c r="H70" s="118">
        <v>0</v>
      </c>
      <c r="I70" s="118">
        <v>0</v>
      </c>
      <c r="J70" s="105">
        <f t="shared" si="3"/>
        <v>0</v>
      </c>
    </row>
    <row r="71" spans="1:10" s="5" customFormat="1" ht="13.5" thickBot="1" thickTop="1">
      <c r="A71" s="121" t="s">
        <v>93</v>
      </c>
      <c r="B71" s="89">
        <v>3143</v>
      </c>
      <c r="C71" s="89">
        <v>490</v>
      </c>
      <c r="D71" s="118">
        <v>0</v>
      </c>
      <c r="E71" s="119">
        <v>0</v>
      </c>
      <c r="F71" s="118">
        <v>0</v>
      </c>
      <c r="G71" s="118">
        <v>0</v>
      </c>
      <c r="H71" s="118">
        <v>0</v>
      </c>
      <c r="I71" s="118">
        <v>0</v>
      </c>
      <c r="J71" s="105">
        <f t="shared" si="3"/>
        <v>0</v>
      </c>
    </row>
    <row r="72" spans="1:10" s="5" customFormat="1" ht="12.75" thickBot="1" thickTop="1">
      <c r="A72" s="95" t="s">
        <v>78</v>
      </c>
      <c r="B72" s="96">
        <v>3150</v>
      </c>
      <c r="C72" s="96">
        <v>500</v>
      </c>
      <c r="D72" s="113">
        <v>0</v>
      </c>
      <c r="E72" s="114">
        <v>0</v>
      </c>
      <c r="F72" s="113">
        <v>0</v>
      </c>
      <c r="G72" s="113">
        <v>0</v>
      </c>
      <c r="H72" s="113">
        <v>0</v>
      </c>
      <c r="I72" s="113">
        <v>0</v>
      </c>
      <c r="J72" s="120">
        <f t="shared" si="3"/>
        <v>0</v>
      </c>
    </row>
    <row r="73" spans="1:10" s="5" customFormat="1" ht="12.75" thickBot="1" thickTop="1">
      <c r="A73" s="95" t="s">
        <v>79</v>
      </c>
      <c r="B73" s="96">
        <v>3160</v>
      </c>
      <c r="C73" s="96">
        <v>510</v>
      </c>
      <c r="D73" s="113">
        <v>0</v>
      </c>
      <c r="E73" s="114">
        <v>0</v>
      </c>
      <c r="F73" s="113">
        <v>0</v>
      </c>
      <c r="G73" s="113">
        <v>0</v>
      </c>
      <c r="H73" s="113">
        <v>0</v>
      </c>
      <c r="I73" s="113">
        <v>0</v>
      </c>
      <c r="J73" s="120">
        <f t="shared" si="3"/>
        <v>0</v>
      </c>
    </row>
    <row r="74" spans="1:10" s="5" customFormat="1" ht="12.75" thickBot="1" thickTop="1">
      <c r="A74" s="94" t="s">
        <v>80</v>
      </c>
      <c r="B74" s="91">
        <v>3200</v>
      </c>
      <c r="C74" s="91">
        <v>520</v>
      </c>
      <c r="D74" s="115">
        <f aca="true" t="shared" si="9" ref="D74:I74">SUM(D75:D78)</f>
        <v>0</v>
      </c>
      <c r="E74" s="115">
        <f t="shared" si="9"/>
        <v>0</v>
      </c>
      <c r="F74" s="115">
        <f t="shared" si="9"/>
        <v>0</v>
      </c>
      <c r="G74" s="115">
        <f t="shared" si="9"/>
        <v>0</v>
      </c>
      <c r="H74" s="115">
        <f t="shared" si="9"/>
        <v>0</v>
      </c>
      <c r="I74" s="115">
        <f t="shared" si="9"/>
        <v>0</v>
      </c>
      <c r="J74" s="93">
        <f t="shared" si="3"/>
        <v>0</v>
      </c>
    </row>
    <row r="75" spans="1:10" s="5" customFormat="1" ht="12.75" thickBot="1" thickTop="1">
      <c r="A75" s="106" t="s">
        <v>81</v>
      </c>
      <c r="B75" s="96">
        <v>3210</v>
      </c>
      <c r="C75" s="96">
        <v>530</v>
      </c>
      <c r="D75" s="122">
        <v>0</v>
      </c>
      <c r="E75" s="123">
        <v>0</v>
      </c>
      <c r="F75" s="122">
        <v>0</v>
      </c>
      <c r="G75" s="122">
        <v>0</v>
      </c>
      <c r="H75" s="122">
        <v>0</v>
      </c>
      <c r="I75" s="122">
        <v>0</v>
      </c>
      <c r="J75" s="120">
        <f t="shared" si="3"/>
        <v>0</v>
      </c>
    </row>
    <row r="76" spans="1:10" s="5" customFormat="1" ht="12.75" thickBot="1" thickTop="1">
      <c r="A76" s="106" t="s">
        <v>82</v>
      </c>
      <c r="B76" s="96">
        <v>3220</v>
      </c>
      <c r="C76" s="96">
        <v>540</v>
      </c>
      <c r="D76" s="122">
        <v>0</v>
      </c>
      <c r="E76" s="123">
        <v>0</v>
      </c>
      <c r="F76" s="122">
        <v>0</v>
      </c>
      <c r="G76" s="122">
        <v>0</v>
      </c>
      <c r="H76" s="122">
        <v>0</v>
      </c>
      <c r="I76" s="122">
        <v>0</v>
      </c>
      <c r="J76" s="120">
        <f t="shared" si="3"/>
        <v>0</v>
      </c>
    </row>
    <row r="77" spans="1:10" s="5" customFormat="1" ht="12.75" thickBot="1" thickTop="1">
      <c r="A77" s="95" t="s">
        <v>83</v>
      </c>
      <c r="B77" s="96">
        <v>3230</v>
      </c>
      <c r="C77" s="96">
        <v>550</v>
      </c>
      <c r="D77" s="122">
        <v>0</v>
      </c>
      <c r="E77" s="123">
        <v>0</v>
      </c>
      <c r="F77" s="122">
        <v>0</v>
      </c>
      <c r="G77" s="122">
        <v>0</v>
      </c>
      <c r="H77" s="122">
        <v>0</v>
      </c>
      <c r="I77" s="122">
        <v>0</v>
      </c>
      <c r="J77" s="120">
        <f t="shared" si="3"/>
        <v>0</v>
      </c>
    </row>
    <row r="78" spans="1:10" s="5" customFormat="1" ht="12.75" thickBot="1" thickTop="1">
      <c r="A78" s="106" t="s">
        <v>84</v>
      </c>
      <c r="B78" s="96">
        <v>3240</v>
      </c>
      <c r="C78" s="96">
        <v>560</v>
      </c>
      <c r="D78" s="113">
        <v>0</v>
      </c>
      <c r="E78" s="114">
        <v>0</v>
      </c>
      <c r="F78" s="113">
        <v>0</v>
      </c>
      <c r="G78" s="113">
        <v>0</v>
      </c>
      <c r="H78" s="113">
        <v>0</v>
      </c>
      <c r="I78" s="113">
        <v>0</v>
      </c>
      <c r="J78" s="120">
        <f t="shared" si="3"/>
        <v>0</v>
      </c>
    </row>
    <row r="79" spans="1:10" s="5" customFormat="1" ht="12.75" thickBot="1" thickTop="1">
      <c r="A79" s="91" t="s">
        <v>103</v>
      </c>
      <c r="B79" s="91">
        <v>4100</v>
      </c>
      <c r="C79" s="91">
        <v>570</v>
      </c>
      <c r="D79" s="123">
        <f aca="true" t="shared" si="10" ref="D79:I79">SUM(D80)</f>
        <v>0</v>
      </c>
      <c r="E79" s="123">
        <f t="shared" si="10"/>
        <v>0</v>
      </c>
      <c r="F79" s="123">
        <f t="shared" si="10"/>
        <v>0</v>
      </c>
      <c r="G79" s="123">
        <f t="shared" si="10"/>
        <v>0</v>
      </c>
      <c r="H79" s="123">
        <f t="shared" si="10"/>
        <v>0</v>
      </c>
      <c r="I79" s="123">
        <f t="shared" si="10"/>
        <v>0</v>
      </c>
      <c r="J79" s="93">
        <f t="shared" si="3"/>
        <v>0</v>
      </c>
    </row>
    <row r="80" spans="1:10" s="5" customFormat="1" ht="12.75" thickBot="1" thickTop="1">
      <c r="A80" s="95" t="s">
        <v>104</v>
      </c>
      <c r="B80" s="96">
        <v>4110</v>
      </c>
      <c r="C80" s="96">
        <v>580</v>
      </c>
      <c r="D80" s="114">
        <f aca="true" t="shared" si="11" ref="D80:I80">SUM(D81:D83)</f>
        <v>0</v>
      </c>
      <c r="E80" s="114">
        <f t="shared" si="11"/>
        <v>0</v>
      </c>
      <c r="F80" s="114">
        <f t="shared" si="11"/>
        <v>0</v>
      </c>
      <c r="G80" s="114">
        <f t="shared" si="11"/>
        <v>0</v>
      </c>
      <c r="H80" s="114">
        <f t="shared" si="11"/>
        <v>0</v>
      </c>
      <c r="I80" s="114">
        <f t="shared" si="11"/>
        <v>0</v>
      </c>
      <c r="J80" s="120">
        <f t="shared" si="3"/>
        <v>0</v>
      </c>
    </row>
    <row r="81" spans="1:10" s="5" customFormat="1" ht="12.75" thickBot="1" thickTop="1">
      <c r="A81" s="101" t="s">
        <v>105</v>
      </c>
      <c r="B81" s="89">
        <v>4111</v>
      </c>
      <c r="C81" s="89">
        <v>590</v>
      </c>
      <c r="D81" s="113">
        <v>0</v>
      </c>
      <c r="E81" s="114">
        <v>0</v>
      </c>
      <c r="F81" s="113">
        <v>0</v>
      </c>
      <c r="G81" s="113">
        <v>0</v>
      </c>
      <c r="H81" s="113">
        <v>0</v>
      </c>
      <c r="I81" s="113">
        <v>0</v>
      </c>
      <c r="J81" s="105">
        <f t="shared" si="3"/>
        <v>0</v>
      </c>
    </row>
    <row r="82" spans="1:10" s="5" customFormat="1" ht="12.75" customHeight="1" thickBot="1" thickTop="1">
      <c r="A82" s="101" t="s">
        <v>106</v>
      </c>
      <c r="B82" s="89">
        <v>4112</v>
      </c>
      <c r="C82" s="89">
        <v>600</v>
      </c>
      <c r="D82" s="113">
        <v>0</v>
      </c>
      <c r="E82" s="114">
        <v>0</v>
      </c>
      <c r="F82" s="113">
        <v>0</v>
      </c>
      <c r="G82" s="113">
        <v>0</v>
      </c>
      <c r="H82" s="113">
        <v>0</v>
      </c>
      <c r="I82" s="113">
        <v>0</v>
      </c>
      <c r="J82" s="105">
        <f t="shared" si="3"/>
        <v>0</v>
      </c>
    </row>
    <row r="83" spans="1:10" s="5" customFormat="1" ht="14.25" thickBot="1" thickTop="1">
      <c r="A83" s="124" t="s">
        <v>116</v>
      </c>
      <c r="B83" s="89">
        <v>4113</v>
      </c>
      <c r="C83" s="89">
        <v>610</v>
      </c>
      <c r="D83" s="118">
        <v>0</v>
      </c>
      <c r="E83" s="119">
        <v>0</v>
      </c>
      <c r="F83" s="118">
        <v>0</v>
      </c>
      <c r="G83" s="118">
        <v>0</v>
      </c>
      <c r="H83" s="118">
        <v>0</v>
      </c>
      <c r="I83" s="118">
        <v>0</v>
      </c>
      <c r="J83" s="105">
        <f t="shared" si="3"/>
        <v>0</v>
      </c>
    </row>
    <row r="84" spans="1:10" s="5" customFormat="1" ht="12.75" thickBot="1" thickTop="1">
      <c r="A84" s="91" t="s">
        <v>107</v>
      </c>
      <c r="B84" s="91">
        <v>4200</v>
      </c>
      <c r="C84" s="91">
        <v>620</v>
      </c>
      <c r="D84" s="115">
        <f aca="true" t="shared" si="12" ref="D84:I84">D85</f>
        <v>0</v>
      </c>
      <c r="E84" s="115">
        <f t="shared" si="12"/>
        <v>0</v>
      </c>
      <c r="F84" s="115">
        <f t="shared" si="12"/>
        <v>0</v>
      </c>
      <c r="G84" s="115">
        <f t="shared" si="12"/>
        <v>0</v>
      </c>
      <c r="H84" s="115">
        <f t="shared" si="12"/>
        <v>0</v>
      </c>
      <c r="I84" s="115">
        <f t="shared" si="12"/>
        <v>0</v>
      </c>
      <c r="J84" s="93">
        <f t="shared" si="3"/>
        <v>0</v>
      </c>
    </row>
    <row r="85" spans="1:10" s="5" customFormat="1" ht="12.75" thickBot="1" thickTop="1">
      <c r="A85" s="95" t="s">
        <v>108</v>
      </c>
      <c r="B85" s="96">
        <v>4210</v>
      </c>
      <c r="C85" s="96">
        <v>630</v>
      </c>
      <c r="D85" s="113">
        <v>0</v>
      </c>
      <c r="E85" s="114">
        <v>0</v>
      </c>
      <c r="F85" s="113">
        <v>0</v>
      </c>
      <c r="G85" s="113">
        <v>0</v>
      </c>
      <c r="H85" s="113">
        <v>0</v>
      </c>
      <c r="I85" s="113">
        <v>0</v>
      </c>
      <c r="J85" s="120">
        <f t="shared" si="3"/>
        <v>0</v>
      </c>
    </row>
    <row r="86" spans="1:10" s="5" customFormat="1" ht="12.75" thickBot="1" thickTop="1">
      <c r="A86" s="101" t="s">
        <v>109</v>
      </c>
      <c r="B86" s="89">
        <v>5000</v>
      </c>
      <c r="C86" s="89">
        <v>640</v>
      </c>
      <c r="D86" s="118" t="s">
        <v>110</v>
      </c>
      <c r="E86" s="118">
        <f>150+200</f>
        <v>350</v>
      </c>
      <c r="F86" s="125" t="s">
        <v>110</v>
      </c>
      <c r="G86" s="125" t="s">
        <v>110</v>
      </c>
      <c r="H86" s="125" t="s">
        <v>110</v>
      </c>
      <c r="I86" s="125" t="s">
        <v>110</v>
      </c>
      <c r="J86" s="105" t="s">
        <v>110</v>
      </c>
    </row>
    <row r="87" spans="1:10" s="5" customFormat="1" ht="12.75" thickBot="1" thickTop="1">
      <c r="A87" s="101" t="s">
        <v>111</v>
      </c>
      <c r="B87" s="89">
        <v>9000</v>
      </c>
      <c r="C87" s="89">
        <v>650</v>
      </c>
      <c r="D87" s="118">
        <v>0</v>
      </c>
      <c r="E87" s="119">
        <v>0</v>
      </c>
      <c r="F87" s="118">
        <v>0</v>
      </c>
      <c r="G87" s="118">
        <v>0</v>
      </c>
      <c r="H87" s="118">
        <v>0</v>
      </c>
      <c r="I87" s="118">
        <v>0</v>
      </c>
      <c r="J87" s="105">
        <f>F87+G87-H87</f>
        <v>0</v>
      </c>
    </row>
    <row r="88" spans="1:10" s="5" customFormat="1" ht="12" hidden="1" thickTop="1">
      <c r="A88" s="55"/>
      <c r="B88" s="126"/>
      <c r="C88" s="126">
        <v>650</v>
      </c>
      <c r="D88" s="127"/>
      <c r="E88" s="128"/>
      <c r="F88" s="127"/>
      <c r="G88" s="127"/>
      <c r="H88" s="127"/>
      <c r="I88" s="127"/>
      <c r="J88" s="129"/>
    </row>
    <row r="89" spans="1:10" s="5" customFormat="1" ht="11.25" hidden="1">
      <c r="A89" s="69"/>
      <c r="B89" s="130"/>
      <c r="C89" s="130"/>
      <c r="D89" s="131"/>
      <c r="E89" s="132"/>
      <c r="F89" s="131"/>
      <c r="G89" s="131"/>
      <c r="H89" s="131"/>
      <c r="I89" s="131"/>
      <c r="J89" s="133"/>
    </row>
    <row r="90" spans="1:10" s="5" customFormat="1" ht="11.25" hidden="1">
      <c r="A90" s="69"/>
      <c r="B90" s="130"/>
      <c r="C90" s="130"/>
      <c r="D90" s="131"/>
      <c r="E90" s="132"/>
      <c r="F90" s="131"/>
      <c r="G90" s="131"/>
      <c r="H90" s="131"/>
      <c r="I90" s="131"/>
      <c r="J90" s="133"/>
    </row>
    <row r="91" spans="1:10" s="5" customFormat="1" ht="12.75" hidden="1">
      <c r="A91" s="73"/>
      <c r="B91" s="130"/>
      <c r="C91" s="130"/>
      <c r="D91" s="131"/>
      <c r="E91" s="134"/>
      <c r="F91" s="131"/>
      <c r="G91" s="131"/>
      <c r="H91" s="131"/>
      <c r="I91" s="131"/>
      <c r="J91" s="133"/>
    </row>
    <row r="92" spans="1:10" s="5" customFormat="1" ht="11.25" hidden="1">
      <c r="A92" s="60"/>
      <c r="B92" s="135"/>
      <c r="C92" s="135"/>
      <c r="D92" s="136"/>
      <c r="E92" s="137"/>
      <c r="F92" s="136"/>
      <c r="G92" s="136"/>
      <c r="H92" s="136"/>
      <c r="I92" s="136"/>
      <c r="J92" s="138"/>
    </row>
    <row r="93" spans="1:10" s="5" customFormat="1" ht="11.25" hidden="1">
      <c r="A93" s="69"/>
      <c r="B93" s="130"/>
      <c r="C93" s="130"/>
      <c r="D93" s="131"/>
      <c r="E93" s="132"/>
      <c r="F93" s="131"/>
      <c r="G93" s="131"/>
      <c r="H93" s="131"/>
      <c r="I93" s="131"/>
      <c r="J93" s="133"/>
    </row>
    <row r="94" spans="1:10" s="5" customFormat="1" ht="11.25" hidden="1">
      <c r="A94" s="69"/>
      <c r="B94" s="130"/>
      <c r="C94" s="130"/>
      <c r="D94" s="131"/>
      <c r="E94" s="132"/>
      <c r="F94" s="131"/>
      <c r="G94" s="131"/>
      <c r="H94" s="131"/>
      <c r="I94" s="131"/>
      <c r="J94" s="133"/>
    </row>
    <row r="95" spans="1:10" s="5" customFormat="1" ht="11.25" hidden="1">
      <c r="A95" s="69"/>
      <c r="B95" s="130"/>
      <c r="C95" s="130"/>
      <c r="D95" s="131"/>
      <c r="E95" s="132"/>
      <c r="F95" s="131"/>
      <c r="G95" s="131"/>
      <c r="H95" s="131"/>
      <c r="I95" s="131"/>
      <c r="J95" s="133"/>
    </row>
    <row r="96" spans="1:10" s="5" customFormat="1" ht="12" hidden="1">
      <c r="A96" s="65"/>
      <c r="B96" s="139"/>
      <c r="C96" s="139"/>
      <c r="D96" s="140"/>
      <c r="E96" s="141"/>
      <c r="F96" s="140"/>
      <c r="G96" s="140"/>
      <c r="H96" s="140"/>
      <c r="I96" s="140"/>
      <c r="J96" s="138"/>
    </row>
    <row r="97" spans="1:10" s="5" customFormat="1" ht="11.25" hidden="1">
      <c r="A97" s="60"/>
      <c r="B97" s="135"/>
      <c r="C97" s="135"/>
      <c r="D97" s="142"/>
      <c r="E97" s="143"/>
      <c r="F97" s="142"/>
      <c r="G97" s="142"/>
      <c r="H97" s="142"/>
      <c r="I97" s="142"/>
      <c r="J97" s="144"/>
    </row>
    <row r="98" spans="1:10" s="5" customFormat="1" ht="11.25" hidden="1">
      <c r="A98" s="60"/>
      <c r="B98" s="135"/>
      <c r="C98" s="135"/>
      <c r="D98" s="142"/>
      <c r="E98" s="143"/>
      <c r="F98" s="142"/>
      <c r="G98" s="142"/>
      <c r="H98" s="142"/>
      <c r="I98" s="142"/>
      <c r="J98" s="144"/>
    </row>
    <row r="99" spans="1:10" s="5" customFormat="1" ht="11.25" hidden="1">
      <c r="A99" s="145"/>
      <c r="B99" s="146"/>
      <c r="C99" s="130"/>
      <c r="D99" s="132"/>
      <c r="E99" s="147"/>
      <c r="F99" s="148"/>
      <c r="G99" s="148"/>
      <c r="H99" s="148"/>
      <c r="I99" s="148"/>
      <c r="J99" s="149"/>
    </row>
    <row r="100" spans="1:5" ht="14.25" customHeight="1" thickTop="1">
      <c r="A100" s="8" t="s">
        <v>117</v>
      </c>
      <c r="D100" s="150"/>
      <c r="E100" s="150"/>
    </row>
    <row r="101" spans="1:9" s="1" customFormat="1" ht="12.75" customHeight="1">
      <c r="A101" s="79" t="str">
        <f>'[1]ЗАПОЛНИТЬ'!F30</f>
        <v>Керівник </v>
      </c>
      <c r="C101" s="79"/>
      <c r="D101" s="154"/>
      <c r="E101" s="154"/>
      <c r="F101" s="79"/>
      <c r="G101" s="155" t="str">
        <f>'[1]ЗАПОЛНИТЬ'!F26</f>
        <v>Р.Т.Монастирський</v>
      </c>
      <c r="H101" s="155"/>
      <c r="I101" s="155"/>
    </row>
    <row r="102" spans="2:8" s="1" customFormat="1" ht="12.75" customHeight="1">
      <c r="B102" s="79"/>
      <c r="C102" s="79"/>
      <c r="D102" s="156" t="s">
        <v>85</v>
      </c>
      <c r="E102" s="156"/>
      <c r="F102" s="79"/>
      <c r="G102" s="166" t="s">
        <v>86</v>
      </c>
      <c r="H102" s="166"/>
    </row>
    <row r="103" spans="1:9" s="1" customFormat="1" ht="12" customHeight="1">
      <c r="A103" s="79" t="str">
        <f>'[1]ЗАПОЛНИТЬ'!F31</f>
        <v>Старший інспектор</v>
      </c>
      <c r="C103" s="79"/>
      <c r="D103" s="169"/>
      <c r="E103" s="169"/>
      <c r="F103" s="79"/>
      <c r="G103" s="155" t="str">
        <f>'[1]ЗАПОЛНИТЬ'!F28</f>
        <v>Н. Б. Рожак</v>
      </c>
      <c r="H103" s="155"/>
      <c r="I103" s="155"/>
    </row>
    <row r="104" spans="1:9" s="1" customFormat="1" ht="12" customHeight="1">
      <c r="A104" s="151" t="str">
        <f>'[1]ЗАПОЛНИТЬ'!C19</f>
        <v>"09"січня 2019 року</v>
      </c>
      <c r="C104" s="79"/>
      <c r="D104" s="156" t="s">
        <v>85</v>
      </c>
      <c r="E104" s="156"/>
      <c r="G104" s="166" t="s">
        <v>86</v>
      </c>
      <c r="H104" s="166"/>
      <c r="I104" s="152"/>
    </row>
    <row r="105" s="1" customFormat="1" ht="15">
      <c r="A105" s="5"/>
    </row>
    <row r="107" ht="15">
      <c r="A107" s="153"/>
    </row>
  </sheetData>
  <sheetProtection formatColumns="0" formatRows="0"/>
  <mergeCells count="34">
    <mergeCell ref="G1:J3"/>
    <mergeCell ref="F19:F21"/>
    <mergeCell ref="E19:E21"/>
    <mergeCell ref="E13:J13"/>
    <mergeCell ref="H19:H21"/>
    <mergeCell ref="A4:J4"/>
    <mergeCell ref="A15:C15"/>
    <mergeCell ref="J19:J21"/>
    <mergeCell ref="B9:G9"/>
    <mergeCell ref="B10:G10"/>
    <mergeCell ref="D104:E104"/>
    <mergeCell ref="G104:H104"/>
    <mergeCell ref="A18:L18"/>
    <mergeCell ref="C19:C21"/>
    <mergeCell ref="D19:D21"/>
    <mergeCell ref="I19:I21"/>
    <mergeCell ref="D103:E103"/>
    <mergeCell ref="G103:I103"/>
    <mergeCell ref="G19:G21"/>
    <mergeCell ref="G102:H102"/>
    <mergeCell ref="A5:F5"/>
    <mergeCell ref="A6:J6"/>
    <mergeCell ref="A19:A21"/>
    <mergeCell ref="B19:B21"/>
    <mergeCell ref="A14:C14"/>
    <mergeCell ref="E12:H12"/>
    <mergeCell ref="E14:J14"/>
    <mergeCell ref="B11:G11"/>
    <mergeCell ref="A12:C12"/>
    <mergeCell ref="A13:C13"/>
    <mergeCell ref="D101:E101"/>
    <mergeCell ref="G101:I101"/>
    <mergeCell ref="D102:E102"/>
    <mergeCell ref="E15:J15"/>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Аркуш96">
    <tabColor rgb="FF00B050"/>
    <pageSetUpPr fitToPage="1"/>
  </sheetPr>
  <dimension ref="A1:N106"/>
  <sheetViews>
    <sheetView tabSelected="1" workbookViewId="0" topLeftCell="B42">
      <selection activeCell="K62" sqref="K62:N62"/>
    </sheetView>
  </sheetViews>
  <sheetFormatPr defaultColWidth="9.140625" defaultRowHeight="15"/>
  <cols>
    <col min="1" max="1" width="67.140625" style="0" customWidth="1"/>
    <col min="2" max="2" width="5.57421875" style="0" customWidth="1"/>
    <col min="3" max="3" width="4.421875" style="0" customWidth="1"/>
    <col min="4" max="4" width="10.28125" style="0" customWidth="1"/>
    <col min="5" max="5" width="12.28125" style="0" customWidth="1"/>
    <col min="6" max="6" width="10.421875" style="0" customWidth="1"/>
    <col min="7" max="7" width="11.421875" style="0" customWidth="1"/>
    <col min="8" max="8" width="13.140625" style="0" customWidth="1"/>
    <col min="9" max="9" width="10.00390625" style="0" hidden="1" customWidth="1"/>
    <col min="10" max="10" width="13.421875" style="0" customWidth="1"/>
    <col min="12" max="12" width="11.140625" style="0" customWidth="1"/>
    <col min="13" max="13" width="11.421875" style="0" customWidth="1"/>
    <col min="14" max="14" width="11.8515625" style="0" customWidth="1"/>
  </cols>
  <sheetData>
    <row r="1" spans="7:11" s="1" customFormat="1" ht="12" customHeight="1">
      <c r="G1" s="170" t="s">
        <v>0</v>
      </c>
      <c r="H1" s="170"/>
      <c r="I1" s="170"/>
      <c r="J1" s="170"/>
      <c r="K1" s="2"/>
    </row>
    <row r="2" spans="7:11" s="1" customFormat="1" ht="12" customHeight="1">
      <c r="G2" s="170"/>
      <c r="H2" s="170"/>
      <c r="I2" s="170"/>
      <c r="J2" s="170"/>
      <c r="K2" s="2"/>
    </row>
    <row r="3" spans="7:11" s="1" customFormat="1" ht="29.25" customHeight="1">
      <c r="G3" s="170"/>
      <c r="H3" s="170"/>
      <c r="I3" s="170"/>
      <c r="J3" s="170"/>
      <c r="K3" s="2"/>
    </row>
    <row r="4" spans="1:14" s="1" customFormat="1" ht="15">
      <c r="A4" s="159" t="s">
        <v>1</v>
      </c>
      <c r="B4" s="159"/>
      <c r="C4" s="159"/>
      <c r="D4" s="159"/>
      <c r="E4" s="159"/>
      <c r="F4" s="159"/>
      <c r="G4" s="159"/>
      <c r="H4" s="159"/>
      <c r="I4" s="159"/>
      <c r="J4" s="159"/>
      <c r="K4" s="3"/>
      <c r="L4" s="3"/>
      <c r="M4" s="3"/>
      <c r="N4" s="3"/>
    </row>
    <row r="5" spans="1:14" s="1" customFormat="1" ht="29.25" customHeight="1">
      <c r="A5" s="176" t="s">
        <v>2</v>
      </c>
      <c r="B5" s="176"/>
      <c r="C5" s="176"/>
      <c r="D5" s="176"/>
      <c r="E5" s="176"/>
      <c r="F5" s="176"/>
      <c r="G5" s="176"/>
      <c r="H5" s="176"/>
      <c r="I5" s="176"/>
      <c r="J5" s="176"/>
      <c r="K5" s="4"/>
      <c r="L5" s="3"/>
      <c r="M5" s="3"/>
      <c r="N5" s="3"/>
    </row>
    <row r="6" spans="1:10" s="1" customFormat="1" ht="15">
      <c r="A6" s="159" t="s">
        <v>3</v>
      </c>
      <c r="B6" s="159"/>
      <c r="C6" s="159"/>
      <c r="D6" s="159"/>
      <c r="E6" s="159"/>
      <c r="F6" s="159"/>
      <c r="G6" s="159"/>
      <c r="H6" s="159"/>
      <c r="I6" s="159"/>
      <c r="J6" s="159"/>
    </row>
    <row r="7" s="5" customFormat="1" ht="11.25" hidden="1"/>
    <row r="8" s="5" customFormat="1" ht="9" customHeight="1">
      <c r="J8" s="6" t="s">
        <v>4</v>
      </c>
    </row>
    <row r="9" spans="1:12" s="5" customFormat="1" ht="12">
      <c r="A9" s="7" t="s">
        <v>5</v>
      </c>
      <c r="B9" s="172" t="str">
        <f>'[1]ЗАПОЛНИТЬ'!B3</f>
        <v>Відділ освіти Сокальської РДА </v>
      </c>
      <c r="C9" s="172"/>
      <c r="D9" s="172"/>
      <c r="E9" s="172"/>
      <c r="F9" s="172"/>
      <c r="G9" s="172"/>
      <c r="H9" s="8" t="str">
        <f>'[1]ЗАПОЛНИТЬ'!A13</f>
        <v>за ЄДРПОУ</v>
      </c>
      <c r="J9" s="9" t="str">
        <f>'[1]ЗАПОЛНИТЬ'!B13</f>
        <v>02144789</v>
      </c>
      <c r="L9" s="10"/>
    </row>
    <row r="10" spans="1:12" s="5" customFormat="1" ht="11.25" customHeight="1">
      <c r="A10" s="11" t="s">
        <v>6</v>
      </c>
      <c r="B10" s="173" t="str">
        <f>'[1]ЗАПОЛНИТЬ'!B5</f>
        <v>м.Сокаль  ,вул.Шашкевича,86</v>
      </c>
      <c r="C10" s="173"/>
      <c r="D10" s="173"/>
      <c r="E10" s="173"/>
      <c r="F10" s="173"/>
      <c r="G10" s="173"/>
      <c r="H10" s="8" t="str">
        <f>'[1]ЗАПОЛНИТЬ'!A14</f>
        <v>за КОАТУУ</v>
      </c>
      <c r="J10" s="12">
        <f>'[1]ЗАПОЛНИТЬ'!B14</f>
        <v>4624810100</v>
      </c>
      <c r="L10" s="11"/>
    </row>
    <row r="11" spans="1:12" s="5" customFormat="1" ht="11.25" customHeight="1">
      <c r="A11" s="11" t="str">
        <f>'[1]Ф.4.3.КФК15'!A11</f>
        <v>Організаційно-правова форма господарювання</v>
      </c>
      <c r="B11" s="173" t="str">
        <f>'[1]ЗАПОЛНИТЬ'!D15</f>
        <v>Орган місцевого самоврядування</v>
      </c>
      <c r="C11" s="173"/>
      <c r="D11" s="173"/>
      <c r="E11" s="173"/>
      <c r="F11" s="173"/>
      <c r="G11" s="173"/>
      <c r="H11" s="8" t="str">
        <f>'[1]ЗАПОЛНИТЬ'!A15</f>
        <v>за КОПФГ</v>
      </c>
      <c r="J11" s="12">
        <f>'[1]ЗАПОЛНИТЬ'!B15</f>
        <v>420</v>
      </c>
      <c r="L11" s="11"/>
    </row>
    <row r="12" spans="1:12" s="5" customFormat="1" ht="11.25" customHeight="1">
      <c r="A12" s="178" t="s">
        <v>87</v>
      </c>
      <c r="B12" s="178"/>
      <c r="C12" s="13"/>
      <c r="D12" s="14" t="str">
        <f>'[1]ЗАПОЛНИТЬ'!H9</f>
        <v>783</v>
      </c>
      <c r="E12" s="177" t="str">
        <f>IF(D12&gt;0,VLOOKUP(D12,'[1]ДовидникКВК(ГОС)'!A:B,2,FALSE),"")</f>
        <v>Львівська обласна державна адміністрація</v>
      </c>
      <c r="F12" s="177"/>
      <c r="G12" s="177"/>
      <c r="H12" s="177"/>
      <c r="I12" s="15"/>
      <c r="J12" s="15"/>
      <c r="L12" s="10"/>
    </row>
    <row r="13" spans="1:12" s="5" customFormat="1" ht="12" customHeight="1">
      <c r="A13" s="162" t="s">
        <v>7</v>
      </c>
      <c r="B13" s="162"/>
      <c r="C13" s="13"/>
      <c r="D13" s="16" t="s">
        <v>8</v>
      </c>
      <c r="E13" s="172" t="str">
        <f>IF(D13&gt;0,VLOOKUP(D13,'[1]ДовидникКПК'!B:C,2,FALSE),"")</f>
        <v>Здiйснення виконавчої влади у Львiвськiй областi</v>
      </c>
      <c r="F13" s="172"/>
      <c r="G13" s="172"/>
      <c r="H13" s="172"/>
      <c r="I13" s="172"/>
      <c r="J13" s="172"/>
      <c r="K13" s="13"/>
      <c r="L13" s="10"/>
    </row>
    <row r="14" s="5" customFormat="1" ht="11.25">
      <c r="A14" s="17" t="s">
        <v>88</v>
      </c>
    </row>
    <row r="15" s="5" customFormat="1" ht="12" thickBot="1">
      <c r="A15" s="17" t="s">
        <v>9</v>
      </c>
    </row>
    <row r="16" spans="1:10" s="5" customFormat="1" ht="11.25" customHeight="1" thickBot="1" thickTop="1">
      <c r="A16" s="179" t="s">
        <v>10</v>
      </c>
      <c r="B16" s="179" t="s">
        <v>11</v>
      </c>
      <c r="C16" s="179" t="s">
        <v>12</v>
      </c>
      <c r="D16" s="180" t="s">
        <v>13</v>
      </c>
      <c r="E16" s="180" t="s">
        <v>14</v>
      </c>
      <c r="F16" s="180" t="s">
        <v>15</v>
      </c>
      <c r="G16" s="180" t="s">
        <v>16</v>
      </c>
      <c r="H16" s="180" t="s">
        <v>17</v>
      </c>
      <c r="I16" s="180" t="s">
        <v>18</v>
      </c>
      <c r="J16" s="180" t="s">
        <v>19</v>
      </c>
    </row>
    <row r="17" spans="1:10" s="5" customFormat="1" ht="12.75" thickBot="1" thickTop="1">
      <c r="A17" s="179"/>
      <c r="B17" s="179"/>
      <c r="C17" s="179"/>
      <c r="D17" s="180"/>
      <c r="E17" s="180"/>
      <c r="F17" s="180"/>
      <c r="G17" s="180"/>
      <c r="H17" s="180"/>
      <c r="I17" s="180"/>
      <c r="J17" s="180"/>
    </row>
    <row r="18" spans="1:10" s="5" customFormat="1" ht="21" customHeight="1" thickBot="1" thickTop="1">
      <c r="A18" s="179"/>
      <c r="B18" s="179"/>
      <c r="C18" s="179"/>
      <c r="D18" s="180"/>
      <c r="E18" s="180"/>
      <c r="F18" s="180"/>
      <c r="G18" s="180"/>
      <c r="H18" s="180"/>
      <c r="I18" s="180"/>
      <c r="J18" s="180"/>
    </row>
    <row r="19" spans="1:10" s="5" customFormat="1" ht="12.75" thickBot="1" thickTop="1">
      <c r="A19" s="19">
        <v>1</v>
      </c>
      <c r="B19" s="19">
        <v>2</v>
      </c>
      <c r="C19" s="19">
        <v>3</v>
      </c>
      <c r="D19" s="19">
        <v>4</v>
      </c>
      <c r="E19" s="19">
        <v>5</v>
      </c>
      <c r="F19" s="19">
        <v>6</v>
      </c>
      <c r="G19" s="19">
        <v>7</v>
      </c>
      <c r="H19" s="19">
        <v>8</v>
      </c>
      <c r="I19" s="19">
        <v>9</v>
      </c>
      <c r="J19" s="19">
        <v>9</v>
      </c>
    </row>
    <row r="20" spans="1:10" s="5" customFormat="1" ht="12.75" thickBot="1" thickTop="1">
      <c r="A20" s="19" t="s">
        <v>89</v>
      </c>
      <c r="B20" s="20" t="s">
        <v>20</v>
      </c>
      <c r="C20" s="21" t="s">
        <v>21</v>
      </c>
      <c r="D20" s="22">
        <f>SUM(D21:D22)</f>
        <v>0</v>
      </c>
      <c r="E20" s="23">
        <v>0</v>
      </c>
      <c r="F20" s="23">
        <v>0</v>
      </c>
      <c r="G20" s="24">
        <f>SUM(G21)</f>
        <v>76410.04</v>
      </c>
      <c r="H20" s="25" t="s">
        <v>20</v>
      </c>
      <c r="I20" s="25" t="s">
        <v>20</v>
      </c>
      <c r="J20" s="24">
        <f>E20-F20+G20-H23</f>
        <v>0</v>
      </c>
    </row>
    <row r="21" spans="1:10" s="5" customFormat="1" ht="24" thickBot="1" thickTop="1">
      <c r="A21" s="26" t="s">
        <v>22</v>
      </c>
      <c r="B21" s="20" t="s">
        <v>20</v>
      </c>
      <c r="C21" s="21" t="s">
        <v>23</v>
      </c>
      <c r="D21" s="27">
        <v>0</v>
      </c>
      <c r="E21" s="28" t="s">
        <v>20</v>
      </c>
      <c r="F21" s="28" t="s">
        <v>20</v>
      </c>
      <c r="G21" s="27">
        <f>76410.04</f>
        <v>76410.04</v>
      </c>
      <c r="H21" s="28" t="s">
        <v>20</v>
      </c>
      <c r="I21" s="28" t="s">
        <v>20</v>
      </c>
      <c r="J21" s="28" t="s">
        <v>20</v>
      </c>
    </row>
    <row r="22" spans="1:10" s="5" customFormat="1" ht="12.75" thickBot="1" thickTop="1">
      <c r="A22" s="29" t="s">
        <v>24</v>
      </c>
      <c r="B22" s="20" t="s">
        <v>20</v>
      </c>
      <c r="C22" s="21" t="s">
        <v>25</v>
      </c>
      <c r="D22" s="23">
        <v>0</v>
      </c>
      <c r="E22" s="25" t="s">
        <v>20</v>
      </c>
      <c r="F22" s="25" t="s">
        <v>20</v>
      </c>
      <c r="G22" s="25" t="s">
        <v>20</v>
      </c>
      <c r="H22" s="25" t="s">
        <v>20</v>
      </c>
      <c r="I22" s="25" t="s">
        <v>20</v>
      </c>
      <c r="J22" s="25" t="s">
        <v>20</v>
      </c>
    </row>
    <row r="23" spans="1:10" s="5" customFormat="1" ht="12.75" thickBot="1" thickTop="1">
      <c r="A23" s="19" t="s">
        <v>90</v>
      </c>
      <c r="B23" s="19" t="s">
        <v>20</v>
      </c>
      <c r="C23" s="21" t="s">
        <v>26</v>
      </c>
      <c r="D23" s="30">
        <f>D25+D60</f>
        <v>76472</v>
      </c>
      <c r="E23" s="25" t="s">
        <v>20</v>
      </c>
      <c r="F23" s="25" t="s">
        <v>20</v>
      </c>
      <c r="G23" s="25" t="s">
        <v>20</v>
      </c>
      <c r="H23" s="30">
        <f>H25+H60</f>
        <v>76410.04000000001</v>
      </c>
      <c r="I23" s="30">
        <f>I25+I60</f>
        <v>0</v>
      </c>
      <c r="J23" s="25" t="s">
        <v>20</v>
      </c>
    </row>
    <row r="24" spans="1:10" s="5" customFormat="1" ht="12.75" thickBot="1" thickTop="1">
      <c r="A24" s="19" t="s">
        <v>27</v>
      </c>
      <c r="B24" s="19"/>
      <c r="C24" s="21"/>
      <c r="D24" s="30"/>
      <c r="E24" s="25"/>
      <c r="F24" s="25"/>
      <c r="G24" s="25"/>
      <c r="H24" s="30"/>
      <c r="I24" s="30"/>
      <c r="J24" s="25"/>
    </row>
    <row r="25" spans="1:10" s="5" customFormat="1" ht="12.75" thickBot="1" thickTop="1">
      <c r="A25" s="18" t="s">
        <v>28</v>
      </c>
      <c r="B25" s="31">
        <v>2000</v>
      </c>
      <c r="C25" s="21" t="s">
        <v>29</v>
      </c>
      <c r="D25" s="32">
        <f>D26+D31+D48+D51+D55+D59</f>
        <v>57002</v>
      </c>
      <c r="E25" s="25" t="s">
        <v>20</v>
      </c>
      <c r="F25" s="25" t="s">
        <v>20</v>
      </c>
      <c r="G25" s="25" t="s">
        <v>20</v>
      </c>
      <c r="H25" s="32">
        <f>H26+H31+H48+H51+H55+H59</f>
        <v>57002</v>
      </c>
      <c r="I25" s="32">
        <f>I26+I31+I48+I51+I55+I59</f>
        <v>0</v>
      </c>
      <c r="J25" s="25" t="s">
        <v>20</v>
      </c>
    </row>
    <row r="26" spans="1:10" s="5" customFormat="1" ht="12.75" thickBot="1" thickTop="1">
      <c r="A26" s="33" t="s">
        <v>30</v>
      </c>
      <c r="B26" s="31">
        <v>2100</v>
      </c>
      <c r="C26" s="21" t="s">
        <v>31</v>
      </c>
      <c r="D26" s="32">
        <f>D27+D30</f>
        <v>53802</v>
      </c>
      <c r="E26" s="25" t="s">
        <v>20</v>
      </c>
      <c r="F26" s="25" t="s">
        <v>20</v>
      </c>
      <c r="G26" s="25" t="s">
        <v>20</v>
      </c>
      <c r="H26" s="32">
        <f>H27+H30</f>
        <v>53802</v>
      </c>
      <c r="I26" s="32">
        <f>I27+I30</f>
        <v>0</v>
      </c>
      <c r="J26" s="25" t="s">
        <v>20</v>
      </c>
    </row>
    <row r="27" spans="1:10" s="5" customFormat="1" ht="12.75" thickBot="1" thickTop="1">
      <c r="A27" s="34" t="s">
        <v>32</v>
      </c>
      <c r="B27" s="35">
        <v>2110</v>
      </c>
      <c r="C27" s="21" t="s">
        <v>33</v>
      </c>
      <c r="D27" s="36">
        <f>SUM(D28:D29)</f>
        <v>44100</v>
      </c>
      <c r="E27" s="25" t="s">
        <v>20</v>
      </c>
      <c r="F27" s="25" t="s">
        <v>20</v>
      </c>
      <c r="G27" s="25" t="s">
        <v>20</v>
      </c>
      <c r="H27" s="36">
        <f>SUM(H28:H29)</f>
        <v>44100</v>
      </c>
      <c r="I27" s="36">
        <f>SUM(I28:I29)</f>
        <v>0</v>
      </c>
      <c r="J27" s="25" t="s">
        <v>20</v>
      </c>
    </row>
    <row r="28" spans="1:10" s="5" customFormat="1" ht="12.75" thickBot="1" thickTop="1">
      <c r="A28" s="37" t="s">
        <v>34</v>
      </c>
      <c r="B28" s="18">
        <v>2111</v>
      </c>
      <c r="C28" s="21" t="s">
        <v>35</v>
      </c>
      <c r="D28" s="38">
        <v>44100</v>
      </c>
      <c r="E28" s="25" t="s">
        <v>20</v>
      </c>
      <c r="F28" s="25" t="s">
        <v>20</v>
      </c>
      <c r="G28" s="25" t="s">
        <v>20</v>
      </c>
      <c r="H28" s="38">
        <v>44100</v>
      </c>
      <c r="I28" s="38">
        <v>0</v>
      </c>
      <c r="J28" s="25" t="s">
        <v>20</v>
      </c>
    </row>
    <row r="29" spans="1:10" s="5" customFormat="1" ht="12.75" thickBot="1" thickTop="1">
      <c r="A29" s="37" t="s">
        <v>36</v>
      </c>
      <c r="B29" s="18">
        <v>2112</v>
      </c>
      <c r="C29" s="21" t="s">
        <v>37</v>
      </c>
      <c r="D29" s="38">
        <v>0</v>
      </c>
      <c r="E29" s="25" t="s">
        <v>20</v>
      </c>
      <c r="F29" s="25" t="s">
        <v>20</v>
      </c>
      <c r="G29" s="25" t="s">
        <v>20</v>
      </c>
      <c r="H29" s="38">
        <v>0</v>
      </c>
      <c r="I29" s="38">
        <v>0</v>
      </c>
      <c r="J29" s="25" t="s">
        <v>20</v>
      </c>
    </row>
    <row r="30" spans="1:10" s="5" customFormat="1" ht="12.75" thickBot="1" thickTop="1">
      <c r="A30" s="39" t="s">
        <v>38</v>
      </c>
      <c r="B30" s="35">
        <v>2120</v>
      </c>
      <c r="C30" s="18">
        <v>100</v>
      </c>
      <c r="D30" s="40">
        <v>9702</v>
      </c>
      <c r="E30" s="25" t="s">
        <v>20</v>
      </c>
      <c r="F30" s="25" t="s">
        <v>20</v>
      </c>
      <c r="G30" s="25" t="s">
        <v>20</v>
      </c>
      <c r="H30" s="40">
        <v>9702</v>
      </c>
      <c r="I30" s="40">
        <v>0</v>
      </c>
      <c r="J30" s="25" t="s">
        <v>20</v>
      </c>
    </row>
    <row r="31" spans="1:10" s="5" customFormat="1" ht="12.75" thickBot="1" thickTop="1">
      <c r="A31" s="41" t="s">
        <v>39</v>
      </c>
      <c r="B31" s="31">
        <v>2200</v>
      </c>
      <c r="C31" s="18">
        <v>110</v>
      </c>
      <c r="D31" s="42">
        <f>SUM(D32:D38)+D45</f>
        <v>3200</v>
      </c>
      <c r="E31" s="25" t="s">
        <v>20</v>
      </c>
      <c r="F31" s="25" t="s">
        <v>20</v>
      </c>
      <c r="G31" s="25" t="s">
        <v>20</v>
      </c>
      <c r="H31" s="42">
        <f>SUM(H32:H38)+H45</f>
        <v>3200</v>
      </c>
      <c r="I31" s="42">
        <f>SUM(I32:I38)+I45</f>
        <v>0</v>
      </c>
      <c r="J31" s="25" t="s">
        <v>20</v>
      </c>
    </row>
    <row r="32" spans="1:10" s="5" customFormat="1" ht="12.75" thickBot="1" thickTop="1">
      <c r="A32" s="34" t="s">
        <v>40</v>
      </c>
      <c r="B32" s="35">
        <v>2210</v>
      </c>
      <c r="C32" s="18">
        <v>120</v>
      </c>
      <c r="D32" s="40">
        <v>1200</v>
      </c>
      <c r="E32" s="25" t="s">
        <v>20</v>
      </c>
      <c r="F32" s="25" t="s">
        <v>20</v>
      </c>
      <c r="G32" s="25" t="s">
        <v>20</v>
      </c>
      <c r="H32" s="40">
        <v>1200</v>
      </c>
      <c r="I32" s="40">
        <v>0</v>
      </c>
      <c r="J32" s="25" t="s">
        <v>20</v>
      </c>
    </row>
    <row r="33" spans="1:10" s="5" customFormat="1" ht="12.75" thickBot="1" thickTop="1">
      <c r="A33" s="34" t="s">
        <v>41</v>
      </c>
      <c r="B33" s="35">
        <v>2220</v>
      </c>
      <c r="C33" s="18">
        <v>130</v>
      </c>
      <c r="D33" s="40">
        <v>0</v>
      </c>
      <c r="E33" s="25" t="s">
        <v>20</v>
      </c>
      <c r="F33" s="25" t="s">
        <v>20</v>
      </c>
      <c r="G33" s="25" t="s">
        <v>20</v>
      </c>
      <c r="H33" s="40">
        <v>0</v>
      </c>
      <c r="I33" s="40">
        <v>0</v>
      </c>
      <c r="J33" s="25" t="s">
        <v>20</v>
      </c>
    </row>
    <row r="34" spans="1:10" s="5" customFormat="1" ht="12.75" thickBot="1" thickTop="1">
      <c r="A34" s="34" t="s">
        <v>42</v>
      </c>
      <c r="B34" s="35">
        <v>2230</v>
      </c>
      <c r="C34" s="18">
        <v>140</v>
      </c>
      <c r="D34" s="40">
        <v>0</v>
      </c>
      <c r="E34" s="25" t="s">
        <v>20</v>
      </c>
      <c r="F34" s="25" t="s">
        <v>20</v>
      </c>
      <c r="G34" s="25" t="s">
        <v>20</v>
      </c>
      <c r="H34" s="40">
        <v>0</v>
      </c>
      <c r="I34" s="40">
        <v>0</v>
      </c>
      <c r="J34" s="25" t="s">
        <v>20</v>
      </c>
    </row>
    <row r="35" spans="1:10" s="5" customFormat="1" ht="12.75" thickBot="1" thickTop="1">
      <c r="A35" s="34" t="s">
        <v>43</v>
      </c>
      <c r="B35" s="35">
        <v>2240</v>
      </c>
      <c r="C35" s="18">
        <v>150</v>
      </c>
      <c r="D35" s="40">
        <v>0</v>
      </c>
      <c r="E35" s="25" t="s">
        <v>20</v>
      </c>
      <c r="F35" s="25" t="s">
        <v>20</v>
      </c>
      <c r="G35" s="25" t="s">
        <v>20</v>
      </c>
      <c r="H35" s="40">
        <v>0</v>
      </c>
      <c r="I35" s="40">
        <v>0</v>
      </c>
      <c r="J35" s="25" t="s">
        <v>20</v>
      </c>
    </row>
    <row r="36" spans="1:10" s="5" customFormat="1" ht="12.75" thickBot="1" thickTop="1">
      <c r="A36" s="34" t="s">
        <v>44</v>
      </c>
      <c r="B36" s="35">
        <v>2250</v>
      </c>
      <c r="C36" s="18">
        <v>160</v>
      </c>
      <c r="D36" s="40">
        <v>2000</v>
      </c>
      <c r="E36" s="25" t="s">
        <v>20</v>
      </c>
      <c r="F36" s="25" t="s">
        <v>20</v>
      </c>
      <c r="G36" s="25" t="s">
        <v>20</v>
      </c>
      <c r="H36" s="40">
        <v>2000</v>
      </c>
      <c r="I36" s="40">
        <v>0</v>
      </c>
      <c r="J36" s="25" t="s">
        <v>20</v>
      </c>
    </row>
    <row r="37" spans="1:10" s="5" customFormat="1" ht="12.75" customHeight="1" thickBot="1" thickTop="1">
      <c r="A37" s="39" t="s">
        <v>45</v>
      </c>
      <c r="B37" s="35">
        <v>2260</v>
      </c>
      <c r="C37" s="18">
        <v>170</v>
      </c>
      <c r="D37" s="40">
        <v>0</v>
      </c>
      <c r="E37" s="25" t="s">
        <v>20</v>
      </c>
      <c r="F37" s="25" t="s">
        <v>20</v>
      </c>
      <c r="G37" s="25" t="s">
        <v>20</v>
      </c>
      <c r="H37" s="40">
        <v>0</v>
      </c>
      <c r="I37" s="40">
        <v>0</v>
      </c>
      <c r="J37" s="25" t="s">
        <v>20</v>
      </c>
    </row>
    <row r="38" spans="1:10" s="5" customFormat="1" ht="12.75" thickBot="1" thickTop="1">
      <c r="A38" s="39" t="s">
        <v>46</v>
      </c>
      <c r="B38" s="35">
        <v>2270</v>
      </c>
      <c r="C38" s="18">
        <v>180</v>
      </c>
      <c r="D38" s="36">
        <f>SUM(D39:D44)</f>
        <v>0</v>
      </c>
      <c r="E38" s="25" t="s">
        <v>20</v>
      </c>
      <c r="F38" s="25" t="s">
        <v>20</v>
      </c>
      <c r="G38" s="25" t="s">
        <v>20</v>
      </c>
      <c r="H38" s="36">
        <f>SUM(H39:H44)</f>
        <v>0</v>
      </c>
      <c r="I38" s="36">
        <f>SUM(I39:I44)</f>
        <v>0</v>
      </c>
      <c r="J38" s="25" t="s">
        <v>20</v>
      </c>
    </row>
    <row r="39" spans="1:10" s="5" customFormat="1" ht="12.75" thickBot="1" thickTop="1">
      <c r="A39" s="37" t="s">
        <v>47</v>
      </c>
      <c r="B39" s="18">
        <v>2271</v>
      </c>
      <c r="C39" s="18">
        <v>190</v>
      </c>
      <c r="D39" s="38">
        <v>0</v>
      </c>
      <c r="E39" s="25" t="s">
        <v>20</v>
      </c>
      <c r="F39" s="25" t="s">
        <v>20</v>
      </c>
      <c r="G39" s="25" t="s">
        <v>20</v>
      </c>
      <c r="H39" s="38">
        <v>0</v>
      </c>
      <c r="I39" s="38">
        <v>0</v>
      </c>
      <c r="J39" s="25" t="s">
        <v>20</v>
      </c>
    </row>
    <row r="40" spans="1:10" s="5" customFormat="1" ht="12.75" thickBot="1" thickTop="1">
      <c r="A40" s="37" t="s">
        <v>48</v>
      </c>
      <c r="B40" s="18">
        <v>2272</v>
      </c>
      <c r="C40" s="18">
        <v>200</v>
      </c>
      <c r="D40" s="38">
        <v>0</v>
      </c>
      <c r="E40" s="25" t="s">
        <v>20</v>
      </c>
      <c r="F40" s="25" t="s">
        <v>20</v>
      </c>
      <c r="G40" s="25" t="s">
        <v>20</v>
      </c>
      <c r="H40" s="38">
        <v>0</v>
      </c>
      <c r="I40" s="38">
        <v>0</v>
      </c>
      <c r="J40" s="25" t="s">
        <v>20</v>
      </c>
    </row>
    <row r="41" spans="1:10" s="5" customFormat="1" ht="21" customHeight="1" thickBot="1" thickTop="1">
      <c r="A41" s="37" t="s">
        <v>49</v>
      </c>
      <c r="B41" s="18">
        <v>2273</v>
      </c>
      <c r="C41" s="18">
        <v>210</v>
      </c>
      <c r="D41" s="38">
        <v>0</v>
      </c>
      <c r="E41" s="25" t="s">
        <v>20</v>
      </c>
      <c r="F41" s="25" t="s">
        <v>20</v>
      </c>
      <c r="G41" s="25" t="s">
        <v>20</v>
      </c>
      <c r="H41" s="38">
        <v>0</v>
      </c>
      <c r="I41" s="38">
        <v>0</v>
      </c>
      <c r="J41" s="25" t="s">
        <v>20</v>
      </c>
    </row>
    <row r="42" spans="1:10" s="5" customFormat="1" ht="12.75" thickBot="1" thickTop="1">
      <c r="A42" s="37" t="s">
        <v>50</v>
      </c>
      <c r="B42" s="18">
        <v>2274</v>
      </c>
      <c r="C42" s="18">
        <v>220</v>
      </c>
      <c r="D42" s="38">
        <v>0</v>
      </c>
      <c r="E42" s="28" t="s">
        <v>20</v>
      </c>
      <c r="F42" s="28" t="s">
        <v>20</v>
      </c>
      <c r="G42" s="28" t="s">
        <v>20</v>
      </c>
      <c r="H42" s="38">
        <v>0</v>
      </c>
      <c r="I42" s="38">
        <v>0</v>
      </c>
      <c r="J42" s="28" t="s">
        <v>20</v>
      </c>
    </row>
    <row r="43" spans="1:10" s="5" customFormat="1" ht="12.75" thickBot="1" thickTop="1">
      <c r="A43" s="37" t="s">
        <v>51</v>
      </c>
      <c r="B43" s="18">
        <v>2275</v>
      </c>
      <c r="C43" s="18">
        <v>230</v>
      </c>
      <c r="D43" s="38">
        <v>0</v>
      </c>
      <c r="E43" s="25" t="s">
        <v>20</v>
      </c>
      <c r="F43" s="25" t="s">
        <v>20</v>
      </c>
      <c r="G43" s="25" t="s">
        <v>20</v>
      </c>
      <c r="H43" s="38">
        <v>0</v>
      </c>
      <c r="I43" s="38">
        <v>0</v>
      </c>
      <c r="J43" s="25" t="s">
        <v>20</v>
      </c>
    </row>
    <row r="44" spans="1:10" s="5" customFormat="1" ht="12.75" thickBot="1" thickTop="1">
      <c r="A44" s="37" t="s">
        <v>52</v>
      </c>
      <c r="B44" s="18">
        <v>2276</v>
      </c>
      <c r="C44" s="18">
        <v>240</v>
      </c>
      <c r="D44" s="38">
        <v>0</v>
      </c>
      <c r="E44" s="25" t="s">
        <v>20</v>
      </c>
      <c r="F44" s="25" t="s">
        <v>20</v>
      </c>
      <c r="G44" s="25" t="s">
        <v>20</v>
      </c>
      <c r="H44" s="38">
        <v>0</v>
      </c>
      <c r="I44" s="38">
        <v>0</v>
      </c>
      <c r="J44" s="25" t="s">
        <v>20</v>
      </c>
    </row>
    <row r="45" spans="1:10" s="5" customFormat="1" ht="12.75" thickBot="1" thickTop="1">
      <c r="A45" s="39" t="s">
        <v>53</v>
      </c>
      <c r="B45" s="35">
        <v>2280</v>
      </c>
      <c r="C45" s="18">
        <v>250</v>
      </c>
      <c r="D45" s="36">
        <f>SUM(D46:D47)</f>
        <v>0</v>
      </c>
      <c r="E45" s="28" t="s">
        <v>20</v>
      </c>
      <c r="F45" s="28" t="s">
        <v>20</v>
      </c>
      <c r="G45" s="28" t="s">
        <v>20</v>
      </c>
      <c r="H45" s="36">
        <f>SUM(H46:H47)</f>
        <v>0</v>
      </c>
      <c r="I45" s="36">
        <f>SUM(I46:I47)</f>
        <v>0</v>
      </c>
      <c r="J45" s="28" t="s">
        <v>20</v>
      </c>
    </row>
    <row r="46" spans="1:10" s="5" customFormat="1" ht="14.25" customHeight="1" thickBot="1" thickTop="1">
      <c r="A46" s="43" t="s">
        <v>54</v>
      </c>
      <c r="B46" s="18">
        <v>2281</v>
      </c>
      <c r="C46" s="18">
        <v>260</v>
      </c>
      <c r="D46" s="38">
        <v>0</v>
      </c>
      <c r="E46" s="25" t="s">
        <v>20</v>
      </c>
      <c r="F46" s="25" t="s">
        <v>20</v>
      </c>
      <c r="G46" s="25" t="s">
        <v>20</v>
      </c>
      <c r="H46" s="38">
        <v>0</v>
      </c>
      <c r="I46" s="38">
        <v>0</v>
      </c>
      <c r="J46" s="25" t="s">
        <v>20</v>
      </c>
    </row>
    <row r="47" spans="1:10" s="5" customFormat="1" ht="12.75" customHeight="1" thickBot="1" thickTop="1">
      <c r="A47" s="37" t="s">
        <v>55</v>
      </c>
      <c r="B47" s="18">
        <v>2282</v>
      </c>
      <c r="C47" s="18">
        <v>270</v>
      </c>
      <c r="D47" s="38">
        <v>0</v>
      </c>
      <c r="E47" s="25" t="s">
        <v>20</v>
      </c>
      <c r="F47" s="25" t="s">
        <v>20</v>
      </c>
      <c r="G47" s="25" t="s">
        <v>20</v>
      </c>
      <c r="H47" s="38">
        <v>0</v>
      </c>
      <c r="I47" s="38">
        <v>0</v>
      </c>
      <c r="J47" s="25" t="s">
        <v>20</v>
      </c>
    </row>
    <row r="48" spans="1:10" s="5" customFormat="1" ht="12.75" thickBot="1" thickTop="1">
      <c r="A48" s="33" t="s">
        <v>56</v>
      </c>
      <c r="B48" s="31">
        <v>2400</v>
      </c>
      <c r="C48" s="18">
        <v>280</v>
      </c>
      <c r="D48" s="42">
        <f>SUM(D49:D50)</f>
        <v>0</v>
      </c>
      <c r="E48" s="25" t="s">
        <v>20</v>
      </c>
      <c r="F48" s="25" t="s">
        <v>20</v>
      </c>
      <c r="G48" s="25" t="s">
        <v>20</v>
      </c>
      <c r="H48" s="42">
        <f>SUM(H49:H50)</f>
        <v>0</v>
      </c>
      <c r="I48" s="42">
        <f>SUM(I49:I50)</f>
        <v>0</v>
      </c>
      <c r="J48" s="25" t="s">
        <v>20</v>
      </c>
    </row>
    <row r="49" spans="1:10" s="5" customFormat="1" ht="12.75" thickBot="1" thickTop="1">
      <c r="A49" s="44" t="s">
        <v>57</v>
      </c>
      <c r="B49" s="35">
        <v>2410</v>
      </c>
      <c r="C49" s="18">
        <v>290</v>
      </c>
      <c r="D49" s="40">
        <v>0</v>
      </c>
      <c r="E49" s="25" t="s">
        <v>20</v>
      </c>
      <c r="F49" s="25" t="s">
        <v>20</v>
      </c>
      <c r="G49" s="25" t="s">
        <v>20</v>
      </c>
      <c r="H49" s="40">
        <v>0</v>
      </c>
      <c r="I49" s="40">
        <v>0</v>
      </c>
      <c r="J49" s="25" t="s">
        <v>20</v>
      </c>
    </row>
    <row r="50" spans="1:10" s="5" customFormat="1" ht="12.75" thickBot="1" thickTop="1">
      <c r="A50" s="44" t="s">
        <v>58</v>
      </c>
      <c r="B50" s="35">
        <v>2420</v>
      </c>
      <c r="C50" s="18">
        <v>300</v>
      </c>
      <c r="D50" s="40">
        <v>0</v>
      </c>
      <c r="E50" s="25" t="s">
        <v>20</v>
      </c>
      <c r="F50" s="25" t="s">
        <v>20</v>
      </c>
      <c r="G50" s="25" t="s">
        <v>20</v>
      </c>
      <c r="H50" s="40">
        <v>0</v>
      </c>
      <c r="I50" s="40">
        <v>0</v>
      </c>
      <c r="J50" s="25" t="s">
        <v>20</v>
      </c>
    </row>
    <row r="51" spans="1:10" s="5" customFormat="1" ht="12.75" thickBot="1" thickTop="1">
      <c r="A51" s="45" t="s">
        <v>59</v>
      </c>
      <c r="B51" s="31">
        <v>2600</v>
      </c>
      <c r="C51" s="18">
        <v>310</v>
      </c>
      <c r="D51" s="42">
        <f>SUM(D52:D54)</f>
        <v>0</v>
      </c>
      <c r="E51" s="25" t="s">
        <v>20</v>
      </c>
      <c r="F51" s="25" t="s">
        <v>20</v>
      </c>
      <c r="G51" s="25" t="s">
        <v>20</v>
      </c>
      <c r="H51" s="42">
        <f>SUM(H52:H54)</f>
        <v>0</v>
      </c>
      <c r="I51" s="42">
        <f>SUM(I52:I54)</f>
        <v>0</v>
      </c>
      <c r="J51" s="25" t="s">
        <v>20</v>
      </c>
    </row>
    <row r="52" spans="1:10" s="5" customFormat="1" ht="13.5" customHeight="1" thickBot="1" thickTop="1">
      <c r="A52" s="39" t="s">
        <v>60</v>
      </c>
      <c r="B52" s="35">
        <v>2610</v>
      </c>
      <c r="C52" s="18">
        <v>320</v>
      </c>
      <c r="D52" s="46">
        <v>0</v>
      </c>
      <c r="E52" s="28" t="s">
        <v>20</v>
      </c>
      <c r="F52" s="28" t="s">
        <v>20</v>
      </c>
      <c r="G52" s="28" t="s">
        <v>20</v>
      </c>
      <c r="H52" s="46">
        <v>0</v>
      </c>
      <c r="I52" s="46">
        <v>0</v>
      </c>
      <c r="J52" s="28" t="s">
        <v>20</v>
      </c>
    </row>
    <row r="53" spans="1:10" s="5" customFormat="1" ht="12.75" thickBot="1" thickTop="1">
      <c r="A53" s="39" t="s">
        <v>61</v>
      </c>
      <c r="B53" s="35">
        <v>2620</v>
      </c>
      <c r="C53" s="18">
        <v>330</v>
      </c>
      <c r="D53" s="46">
        <v>0</v>
      </c>
      <c r="E53" s="28" t="s">
        <v>20</v>
      </c>
      <c r="F53" s="28" t="s">
        <v>20</v>
      </c>
      <c r="G53" s="28" t="s">
        <v>20</v>
      </c>
      <c r="H53" s="46">
        <v>0</v>
      </c>
      <c r="I53" s="46">
        <v>0</v>
      </c>
      <c r="J53" s="28" t="s">
        <v>20</v>
      </c>
    </row>
    <row r="54" spans="1:10" s="5" customFormat="1" ht="12.75" thickBot="1" thickTop="1">
      <c r="A54" s="44" t="s">
        <v>62</v>
      </c>
      <c r="B54" s="35">
        <v>2630</v>
      </c>
      <c r="C54" s="47">
        <v>340</v>
      </c>
      <c r="D54" s="46">
        <v>0</v>
      </c>
      <c r="E54" s="25" t="s">
        <v>20</v>
      </c>
      <c r="F54" s="25" t="s">
        <v>20</v>
      </c>
      <c r="G54" s="25" t="s">
        <v>20</v>
      </c>
      <c r="H54" s="46">
        <v>0</v>
      </c>
      <c r="I54" s="46">
        <v>0</v>
      </c>
      <c r="J54" s="25" t="s">
        <v>20</v>
      </c>
    </row>
    <row r="55" spans="1:10" s="5" customFormat="1" ht="12.75" thickBot="1" thickTop="1">
      <c r="A55" s="41" t="s">
        <v>63</v>
      </c>
      <c r="B55" s="31">
        <v>2700</v>
      </c>
      <c r="C55" s="47">
        <v>350</v>
      </c>
      <c r="D55" s="48">
        <f>SUM(D56:D58)</f>
        <v>0</v>
      </c>
      <c r="E55" s="25" t="s">
        <v>20</v>
      </c>
      <c r="F55" s="25" t="s">
        <v>20</v>
      </c>
      <c r="G55" s="25" t="s">
        <v>20</v>
      </c>
      <c r="H55" s="48">
        <f>SUM(H56:H58)</f>
        <v>0</v>
      </c>
      <c r="I55" s="48">
        <f>SUM(I56:I58)</f>
        <v>0</v>
      </c>
      <c r="J55" s="25" t="s">
        <v>20</v>
      </c>
    </row>
    <row r="56" spans="1:10" s="5" customFormat="1" ht="12.75" thickBot="1" thickTop="1">
      <c r="A56" s="39" t="s">
        <v>64</v>
      </c>
      <c r="B56" s="35">
        <v>2710</v>
      </c>
      <c r="C56" s="47">
        <v>360</v>
      </c>
      <c r="D56" s="46">
        <v>0</v>
      </c>
      <c r="E56" s="25" t="s">
        <v>20</v>
      </c>
      <c r="F56" s="25" t="s">
        <v>20</v>
      </c>
      <c r="G56" s="25" t="s">
        <v>20</v>
      </c>
      <c r="H56" s="46">
        <v>0</v>
      </c>
      <c r="I56" s="46">
        <v>0</v>
      </c>
      <c r="J56" s="25" t="s">
        <v>20</v>
      </c>
    </row>
    <row r="57" spans="1:10" s="5" customFormat="1" ht="12.75" thickBot="1" thickTop="1">
      <c r="A57" s="39" t="s">
        <v>65</v>
      </c>
      <c r="B57" s="35">
        <v>2720</v>
      </c>
      <c r="C57" s="47">
        <v>370</v>
      </c>
      <c r="D57" s="46">
        <v>0</v>
      </c>
      <c r="E57" s="25" t="s">
        <v>20</v>
      </c>
      <c r="F57" s="25" t="s">
        <v>20</v>
      </c>
      <c r="G57" s="25" t="s">
        <v>20</v>
      </c>
      <c r="H57" s="46">
        <v>0</v>
      </c>
      <c r="I57" s="46">
        <v>0</v>
      </c>
      <c r="J57" s="25" t="s">
        <v>20</v>
      </c>
    </row>
    <row r="58" spans="1:10" s="5" customFormat="1" ht="12.75" thickBot="1" thickTop="1">
      <c r="A58" s="39" t="s">
        <v>66</v>
      </c>
      <c r="B58" s="35">
        <v>2730</v>
      </c>
      <c r="C58" s="47">
        <v>380</v>
      </c>
      <c r="D58" s="46">
        <v>0</v>
      </c>
      <c r="E58" s="25" t="s">
        <v>20</v>
      </c>
      <c r="F58" s="25" t="s">
        <v>20</v>
      </c>
      <c r="G58" s="25" t="s">
        <v>20</v>
      </c>
      <c r="H58" s="46">
        <v>0</v>
      </c>
      <c r="I58" s="46">
        <v>0</v>
      </c>
      <c r="J58" s="25" t="s">
        <v>20</v>
      </c>
    </row>
    <row r="59" spans="1:10" s="5" customFormat="1" ht="12.75" thickBot="1" thickTop="1">
      <c r="A59" s="41" t="s">
        <v>67</v>
      </c>
      <c r="B59" s="31">
        <v>2800</v>
      </c>
      <c r="C59" s="47">
        <v>390</v>
      </c>
      <c r="D59" s="49">
        <v>0</v>
      </c>
      <c r="E59" s="25" t="s">
        <v>20</v>
      </c>
      <c r="F59" s="25" t="s">
        <v>20</v>
      </c>
      <c r="G59" s="25" t="s">
        <v>20</v>
      </c>
      <c r="H59" s="49">
        <v>0</v>
      </c>
      <c r="I59" s="49">
        <v>0</v>
      </c>
      <c r="J59" s="25" t="s">
        <v>20</v>
      </c>
    </row>
    <row r="60" spans="1:10" s="5" customFormat="1" ht="12.75" thickBot="1" thickTop="1">
      <c r="A60" s="31" t="s">
        <v>68</v>
      </c>
      <c r="B60" s="31">
        <v>3000</v>
      </c>
      <c r="C60" s="47">
        <v>400</v>
      </c>
      <c r="D60" s="48">
        <f>D61+D75</f>
        <v>19470</v>
      </c>
      <c r="E60" s="25" t="s">
        <v>20</v>
      </c>
      <c r="F60" s="25" t="s">
        <v>20</v>
      </c>
      <c r="G60" s="25" t="s">
        <v>20</v>
      </c>
      <c r="H60" s="48">
        <f>H61+H75</f>
        <v>19408.04</v>
      </c>
      <c r="I60" s="48">
        <f>I61+I75</f>
        <v>0</v>
      </c>
      <c r="J60" s="25" t="s">
        <v>20</v>
      </c>
    </row>
    <row r="61" spans="1:10" s="5" customFormat="1" ht="12.75" thickBot="1" thickTop="1">
      <c r="A61" s="33" t="s">
        <v>69</v>
      </c>
      <c r="B61" s="31">
        <v>3100</v>
      </c>
      <c r="C61" s="47">
        <v>410</v>
      </c>
      <c r="D61" s="48">
        <f>D62+D63+D66+D69+D73+D74</f>
        <v>19470</v>
      </c>
      <c r="E61" s="25" t="s">
        <v>20</v>
      </c>
      <c r="F61" s="25" t="s">
        <v>20</v>
      </c>
      <c r="G61" s="25" t="s">
        <v>20</v>
      </c>
      <c r="H61" s="48">
        <f>H62+H63+H66+H69+H73+H74</f>
        <v>19408.04</v>
      </c>
      <c r="I61" s="48">
        <f>I62+I63+I66+I69+I73+I74</f>
        <v>0</v>
      </c>
      <c r="J61" s="25" t="s">
        <v>20</v>
      </c>
    </row>
    <row r="62" spans="1:14" s="5" customFormat="1" ht="30.75" customHeight="1" thickBot="1" thickTop="1">
      <c r="A62" s="39" t="s">
        <v>70</v>
      </c>
      <c r="B62" s="35">
        <v>3110</v>
      </c>
      <c r="C62" s="47">
        <v>420</v>
      </c>
      <c r="D62" s="46">
        <v>19470</v>
      </c>
      <c r="E62" s="25" t="s">
        <v>20</v>
      </c>
      <c r="F62" s="25" t="s">
        <v>20</v>
      </c>
      <c r="G62" s="25" t="s">
        <v>20</v>
      </c>
      <c r="H62" s="46">
        <v>19408.04</v>
      </c>
      <c r="I62" s="46">
        <v>0</v>
      </c>
      <c r="J62" s="25" t="s">
        <v>20</v>
      </c>
      <c r="K62" s="174" t="s">
        <v>118</v>
      </c>
      <c r="L62" s="175"/>
      <c r="M62" s="175"/>
      <c r="N62" s="175"/>
    </row>
    <row r="63" spans="1:10" s="5" customFormat="1" ht="12.75" thickBot="1" thickTop="1">
      <c r="A63" s="44" t="s">
        <v>71</v>
      </c>
      <c r="B63" s="35">
        <v>3120</v>
      </c>
      <c r="C63" s="47">
        <v>430</v>
      </c>
      <c r="D63" s="50">
        <f>SUM(D64:D65)</f>
        <v>0</v>
      </c>
      <c r="E63" s="25" t="s">
        <v>20</v>
      </c>
      <c r="F63" s="25" t="s">
        <v>20</v>
      </c>
      <c r="G63" s="25" t="s">
        <v>20</v>
      </c>
      <c r="H63" s="50">
        <f>SUM(H64:H65)</f>
        <v>0</v>
      </c>
      <c r="I63" s="50">
        <f>SUM(I64:I65)</f>
        <v>0</v>
      </c>
      <c r="J63" s="25" t="s">
        <v>20</v>
      </c>
    </row>
    <row r="64" spans="1:10" s="5" customFormat="1" ht="12.75" thickBot="1" thickTop="1">
      <c r="A64" s="37" t="s">
        <v>72</v>
      </c>
      <c r="B64" s="18">
        <v>3121</v>
      </c>
      <c r="C64" s="47">
        <v>440</v>
      </c>
      <c r="D64" s="51">
        <v>0</v>
      </c>
      <c r="E64" s="25" t="s">
        <v>20</v>
      </c>
      <c r="F64" s="25" t="s">
        <v>20</v>
      </c>
      <c r="G64" s="25" t="s">
        <v>20</v>
      </c>
      <c r="H64" s="51">
        <v>0</v>
      </c>
      <c r="I64" s="51">
        <v>0</v>
      </c>
      <c r="J64" s="25" t="s">
        <v>20</v>
      </c>
    </row>
    <row r="65" spans="1:10" s="5" customFormat="1" ht="12.75" thickBot="1" thickTop="1">
      <c r="A65" s="37" t="s">
        <v>73</v>
      </c>
      <c r="B65" s="18">
        <v>3122</v>
      </c>
      <c r="C65" s="47">
        <v>450</v>
      </c>
      <c r="D65" s="51">
        <v>0</v>
      </c>
      <c r="E65" s="25" t="s">
        <v>20</v>
      </c>
      <c r="F65" s="25" t="s">
        <v>20</v>
      </c>
      <c r="G65" s="25" t="s">
        <v>20</v>
      </c>
      <c r="H65" s="51">
        <v>0</v>
      </c>
      <c r="I65" s="51">
        <v>0</v>
      </c>
      <c r="J65" s="25" t="s">
        <v>20</v>
      </c>
    </row>
    <row r="66" spans="1:10" s="5" customFormat="1" ht="12.75" thickBot="1" thickTop="1">
      <c r="A66" s="34" t="s">
        <v>74</v>
      </c>
      <c r="B66" s="35">
        <v>3130</v>
      </c>
      <c r="C66" s="47">
        <v>460</v>
      </c>
      <c r="D66" s="52">
        <f>SUM(D67:D68)</f>
        <v>0</v>
      </c>
      <c r="E66" s="25" t="s">
        <v>20</v>
      </c>
      <c r="F66" s="25" t="s">
        <v>20</v>
      </c>
      <c r="G66" s="25" t="s">
        <v>20</v>
      </c>
      <c r="H66" s="52">
        <f>SUM(H67:H68)</f>
        <v>0</v>
      </c>
      <c r="I66" s="52">
        <f>SUM(I67:I68)</f>
        <v>0</v>
      </c>
      <c r="J66" s="25" t="s">
        <v>20</v>
      </c>
    </row>
    <row r="67" spans="1:10" s="5" customFormat="1" ht="12.75" thickBot="1" thickTop="1">
      <c r="A67" s="37" t="s">
        <v>75</v>
      </c>
      <c r="B67" s="18">
        <v>3131</v>
      </c>
      <c r="C67" s="47">
        <v>470</v>
      </c>
      <c r="D67" s="51">
        <v>0</v>
      </c>
      <c r="E67" s="25" t="s">
        <v>20</v>
      </c>
      <c r="F67" s="25" t="s">
        <v>20</v>
      </c>
      <c r="G67" s="25" t="s">
        <v>20</v>
      </c>
      <c r="H67" s="51">
        <v>0</v>
      </c>
      <c r="I67" s="51">
        <v>0</v>
      </c>
      <c r="J67" s="25" t="s">
        <v>20</v>
      </c>
    </row>
    <row r="68" spans="1:10" s="5" customFormat="1" ht="12.75" thickBot="1" thickTop="1">
      <c r="A68" s="37" t="s">
        <v>76</v>
      </c>
      <c r="B68" s="18">
        <v>3132</v>
      </c>
      <c r="C68" s="47">
        <v>480</v>
      </c>
      <c r="D68" s="51">
        <v>0</v>
      </c>
      <c r="E68" s="25" t="s">
        <v>20</v>
      </c>
      <c r="F68" s="25" t="s">
        <v>20</v>
      </c>
      <c r="G68" s="25" t="s">
        <v>20</v>
      </c>
      <c r="H68" s="51">
        <v>0</v>
      </c>
      <c r="I68" s="51">
        <v>0</v>
      </c>
      <c r="J68" s="25" t="s">
        <v>20</v>
      </c>
    </row>
    <row r="69" spans="1:10" s="5" customFormat="1" ht="12.75" thickBot="1" thickTop="1">
      <c r="A69" s="34" t="s">
        <v>77</v>
      </c>
      <c r="B69" s="35">
        <v>3140</v>
      </c>
      <c r="C69" s="47">
        <v>490</v>
      </c>
      <c r="D69" s="52">
        <f>SUM(D70:D72)</f>
        <v>0</v>
      </c>
      <c r="E69" s="25" t="s">
        <v>20</v>
      </c>
      <c r="F69" s="25" t="s">
        <v>20</v>
      </c>
      <c r="G69" s="25" t="s">
        <v>20</v>
      </c>
      <c r="H69" s="52">
        <f>SUM(H70:H72)</f>
        <v>0</v>
      </c>
      <c r="I69" s="52">
        <f>SUM(I70:I72)</f>
        <v>0</v>
      </c>
      <c r="J69" s="25" t="s">
        <v>20</v>
      </c>
    </row>
    <row r="70" spans="1:10" s="5" customFormat="1" ht="13.5" thickBot="1" thickTop="1">
      <c r="A70" s="53" t="s">
        <v>91</v>
      </c>
      <c r="B70" s="18">
        <v>3141</v>
      </c>
      <c r="C70" s="47">
        <v>500</v>
      </c>
      <c r="D70" s="51">
        <v>0</v>
      </c>
      <c r="E70" s="25" t="s">
        <v>20</v>
      </c>
      <c r="F70" s="25" t="s">
        <v>20</v>
      </c>
      <c r="G70" s="25" t="s">
        <v>20</v>
      </c>
      <c r="H70" s="51">
        <v>0</v>
      </c>
      <c r="I70" s="51">
        <v>0</v>
      </c>
      <c r="J70" s="25" t="s">
        <v>20</v>
      </c>
    </row>
    <row r="71" spans="1:10" s="5" customFormat="1" ht="13.5" thickBot="1" thickTop="1">
      <c r="A71" s="53" t="s">
        <v>92</v>
      </c>
      <c r="B71" s="18">
        <v>3142</v>
      </c>
      <c r="C71" s="47">
        <v>510</v>
      </c>
      <c r="D71" s="51">
        <v>0</v>
      </c>
      <c r="E71" s="25" t="s">
        <v>20</v>
      </c>
      <c r="F71" s="25" t="s">
        <v>20</v>
      </c>
      <c r="G71" s="25" t="s">
        <v>20</v>
      </c>
      <c r="H71" s="51">
        <v>0</v>
      </c>
      <c r="I71" s="51">
        <v>0</v>
      </c>
      <c r="J71" s="25" t="s">
        <v>20</v>
      </c>
    </row>
    <row r="72" spans="1:10" s="5" customFormat="1" ht="13.5" thickBot="1" thickTop="1">
      <c r="A72" s="53" t="s">
        <v>93</v>
      </c>
      <c r="B72" s="18">
        <v>3143</v>
      </c>
      <c r="C72" s="47">
        <v>520</v>
      </c>
      <c r="D72" s="51">
        <v>0</v>
      </c>
      <c r="E72" s="25" t="s">
        <v>20</v>
      </c>
      <c r="F72" s="25" t="s">
        <v>20</v>
      </c>
      <c r="G72" s="25" t="s">
        <v>20</v>
      </c>
      <c r="H72" s="51">
        <v>0</v>
      </c>
      <c r="I72" s="51">
        <v>0</v>
      </c>
      <c r="J72" s="25" t="s">
        <v>20</v>
      </c>
    </row>
    <row r="73" spans="1:10" s="5" customFormat="1" ht="12.75" thickBot="1" thickTop="1">
      <c r="A73" s="34" t="s">
        <v>78</v>
      </c>
      <c r="B73" s="35">
        <v>3150</v>
      </c>
      <c r="C73" s="47">
        <v>530</v>
      </c>
      <c r="D73" s="46">
        <v>0</v>
      </c>
      <c r="E73" s="25" t="s">
        <v>20</v>
      </c>
      <c r="F73" s="25" t="s">
        <v>20</v>
      </c>
      <c r="G73" s="25" t="s">
        <v>20</v>
      </c>
      <c r="H73" s="46">
        <v>0</v>
      </c>
      <c r="I73" s="46">
        <v>0</v>
      </c>
      <c r="J73" s="25" t="s">
        <v>20</v>
      </c>
    </row>
    <row r="74" spans="1:10" s="5" customFormat="1" ht="12.75" thickBot="1" thickTop="1">
      <c r="A74" s="34" t="s">
        <v>79</v>
      </c>
      <c r="B74" s="35">
        <v>3160</v>
      </c>
      <c r="C74" s="47">
        <v>540</v>
      </c>
      <c r="D74" s="46">
        <v>0</v>
      </c>
      <c r="E74" s="25" t="s">
        <v>20</v>
      </c>
      <c r="F74" s="25" t="s">
        <v>20</v>
      </c>
      <c r="G74" s="25" t="s">
        <v>20</v>
      </c>
      <c r="H74" s="46">
        <v>0</v>
      </c>
      <c r="I74" s="46">
        <v>0</v>
      </c>
      <c r="J74" s="25" t="s">
        <v>20</v>
      </c>
    </row>
    <row r="75" spans="1:10" s="5" customFormat="1" ht="12.75" thickBot="1" thickTop="1">
      <c r="A75" s="33" t="s">
        <v>80</v>
      </c>
      <c r="B75" s="31">
        <v>3200</v>
      </c>
      <c r="C75" s="47">
        <v>550</v>
      </c>
      <c r="D75" s="48">
        <f>SUM(D76:D79)</f>
        <v>0</v>
      </c>
      <c r="E75" s="25" t="s">
        <v>20</v>
      </c>
      <c r="F75" s="25" t="s">
        <v>20</v>
      </c>
      <c r="G75" s="25" t="s">
        <v>20</v>
      </c>
      <c r="H75" s="48">
        <f>SUM(H76:H79)</f>
        <v>0</v>
      </c>
      <c r="I75" s="48">
        <f>SUM(I76:I79)</f>
        <v>0</v>
      </c>
      <c r="J75" s="25" t="s">
        <v>20</v>
      </c>
    </row>
    <row r="76" spans="1:10" s="5" customFormat="1" ht="12.75" thickBot="1" thickTop="1">
      <c r="A76" s="39" t="s">
        <v>81</v>
      </c>
      <c r="B76" s="35">
        <v>3210</v>
      </c>
      <c r="C76" s="47">
        <v>560</v>
      </c>
      <c r="D76" s="54">
        <v>0</v>
      </c>
      <c r="E76" s="25" t="s">
        <v>20</v>
      </c>
      <c r="F76" s="25" t="s">
        <v>20</v>
      </c>
      <c r="G76" s="25" t="s">
        <v>20</v>
      </c>
      <c r="H76" s="54">
        <v>0</v>
      </c>
      <c r="I76" s="54">
        <v>0</v>
      </c>
      <c r="J76" s="25" t="s">
        <v>20</v>
      </c>
    </row>
    <row r="77" spans="1:10" s="5" customFormat="1" ht="12.75" thickBot="1" thickTop="1">
      <c r="A77" s="39" t="s">
        <v>82</v>
      </c>
      <c r="B77" s="35">
        <v>3220</v>
      </c>
      <c r="C77" s="47">
        <v>570</v>
      </c>
      <c r="D77" s="54">
        <v>0</v>
      </c>
      <c r="E77" s="25" t="s">
        <v>20</v>
      </c>
      <c r="F77" s="25" t="s">
        <v>20</v>
      </c>
      <c r="G77" s="25" t="s">
        <v>20</v>
      </c>
      <c r="H77" s="54">
        <v>0</v>
      </c>
      <c r="I77" s="54">
        <v>0</v>
      </c>
      <c r="J77" s="25" t="s">
        <v>20</v>
      </c>
    </row>
    <row r="78" spans="1:10" s="5" customFormat="1" ht="12.75" thickBot="1" thickTop="1">
      <c r="A78" s="34" t="s">
        <v>83</v>
      </c>
      <c r="B78" s="35">
        <v>3230</v>
      </c>
      <c r="C78" s="47">
        <v>580</v>
      </c>
      <c r="D78" s="54">
        <v>0</v>
      </c>
      <c r="E78" s="25" t="s">
        <v>20</v>
      </c>
      <c r="F78" s="25" t="s">
        <v>20</v>
      </c>
      <c r="G78" s="25" t="s">
        <v>20</v>
      </c>
      <c r="H78" s="54">
        <v>0</v>
      </c>
      <c r="I78" s="54">
        <v>0</v>
      </c>
      <c r="J78" s="25" t="s">
        <v>20</v>
      </c>
    </row>
    <row r="79" spans="1:10" s="5" customFormat="1" ht="12.75" thickBot="1" thickTop="1">
      <c r="A79" s="39" t="s">
        <v>84</v>
      </c>
      <c r="B79" s="35">
        <v>3240</v>
      </c>
      <c r="C79" s="47">
        <v>590</v>
      </c>
      <c r="D79" s="46">
        <v>0</v>
      </c>
      <c r="E79" s="25" t="s">
        <v>20</v>
      </c>
      <c r="F79" s="25" t="s">
        <v>20</v>
      </c>
      <c r="G79" s="25" t="s">
        <v>20</v>
      </c>
      <c r="H79" s="46">
        <v>0</v>
      </c>
      <c r="I79" s="46">
        <v>0</v>
      </c>
      <c r="J79" s="25" t="s">
        <v>20</v>
      </c>
    </row>
    <row r="80" spans="1:10" s="5" customFormat="1" ht="12" hidden="1" thickTop="1">
      <c r="A80" s="55"/>
      <c r="B80" s="56"/>
      <c r="C80" s="57"/>
      <c r="D80" s="58"/>
      <c r="E80" s="59"/>
      <c r="F80" s="59"/>
      <c r="G80" s="59"/>
      <c r="H80" s="58"/>
      <c r="I80" s="58"/>
      <c r="J80" s="59"/>
    </row>
    <row r="81" spans="1:10" s="5" customFormat="1" ht="11.25" hidden="1">
      <c r="A81" s="60"/>
      <c r="B81" s="61"/>
      <c r="C81" s="62"/>
      <c r="D81" s="63"/>
      <c r="E81" s="64"/>
      <c r="F81" s="64"/>
      <c r="G81" s="64"/>
      <c r="H81" s="63"/>
      <c r="I81" s="63"/>
      <c r="J81" s="64"/>
    </row>
    <row r="82" spans="1:10" s="5" customFormat="1" ht="11.25" hidden="1">
      <c r="A82" s="60"/>
      <c r="B82" s="61"/>
      <c r="C82" s="62"/>
      <c r="D82" s="63"/>
      <c r="E82" s="64"/>
      <c r="F82" s="64"/>
      <c r="G82" s="64"/>
      <c r="H82" s="63"/>
      <c r="I82" s="63"/>
      <c r="J82" s="64"/>
    </row>
    <row r="83" spans="1:10" s="5" customFormat="1" ht="12" hidden="1">
      <c r="A83" s="65"/>
      <c r="B83" s="66"/>
      <c r="C83" s="62"/>
      <c r="D83" s="67"/>
      <c r="E83" s="64"/>
      <c r="F83" s="64"/>
      <c r="G83" s="64"/>
      <c r="H83" s="67"/>
      <c r="I83" s="67"/>
      <c r="J83" s="64"/>
    </row>
    <row r="84" spans="1:10" s="5" customFormat="1" ht="11.25" hidden="1">
      <c r="A84" s="60"/>
      <c r="B84" s="61"/>
      <c r="C84" s="62"/>
      <c r="D84" s="68"/>
      <c r="E84" s="64"/>
      <c r="F84" s="64"/>
      <c r="G84" s="64"/>
      <c r="H84" s="68"/>
      <c r="I84" s="68"/>
      <c r="J84" s="64"/>
    </row>
    <row r="85" spans="1:10" s="5" customFormat="1" ht="11.25" hidden="1">
      <c r="A85" s="69"/>
      <c r="B85" s="70"/>
      <c r="C85" s="62"/>
      <c r="D85" s="71"/>
      <c r="E85" s="64"/>
      <c r="F85" s="64"/>
      <c r="G85" s="64"/>
      <c r="H85" s="71"/>
      <c r="I85" s="71"/>
      <c r="J85" s="64"/>
    </row>
    <row r="86" spans="1:10" s="5" customFormat="1" ht="11.25" hidden="1">
      <c r="A86" s="69"/>
      <c r="B86" s="70"/>
      <c r="C86" s="62"/>
      <c r="D86" s="72"/>
      <c r="E86" s="64"/>
      <c r="F86" s="64"/>
      <c r="G86" s="64"/>
      <c r="H86" s="72"/>
      <c r="I86" s="72"/>
      <c r="J86" s="64"/>
    </row>
    <row r="87" spans="1:10" s="5" customFormat="1" ht="12.75" hidden="1">
      <c r="A87" s="73"/>
      <c r="B87" s="70"/>
      <c r="C87" s="62"/>
      <c r="D87" s="71"/>
      <c r="E87" s="64"/>
      <c r="F87" s="64"/>
      <c r="G87" s="64"/>
      <c r="H87" s="71"/>
      <c r="I87" s="71"/>
      <c r="J87" s="64"/>
    </row>
    <row r="88" spans="1:10" s="5" customFormat="1" ht="11.25" hidden="1">
      <c r="A88" s="60"/>
      <c r="B88" s="61"/>
      <c r="C88" s="62"/>
      <c r="D88" s="68"/>
      <c r="E88" s="64"/>
      <c r="F88" s="64"/>
      <c r="G88" s="64"/>
      <c r="H88" s="68"/>
      <c r="I88" s="68"/>
      <c r="J88" s="64"/>
    </row>
    <row r="89" spans="1:10" s="5" customFormat="1" ht="11.25" hidden="1">
      <c r="A89" s="69"/>
      <c r="B89" s="70"/>
      <c r="C89" s="62"/>
      <c r="D89" s="71"/>
      <c r="E89" s="64"/>
      <c r="F89" s="64"/>
      <c r="G89" s="64"/>
      <c r="H89" s="71"/>
      <c r="I89" s="71"/>
      <c r="J89" s="64"/>
    </row>
    <row r="90" spans="1:10" s="5" customFormat="1" ht="11.25" hidden="1">
      <c r="A90" s="69"/>
      <c r="B90" s="70"/>
      <c r="C90" s="62"/>
      <c r="D90" s="71"/>
      <c r="E90" s="64"/>
      <c r="F90" s="64"/>
      <c r="G90" s="64"/>
      <c r="H90" s="71"/>
      <c r="I90" s="71"/>
      <c r="J90" s="64"/>
    </row>
    <row r="91" spans="1:10" s="5" customFormat="1" ht="11.25" hidden="1">
      <c r="A91" s="69"/>
      <c r="B91" s="70"/>
      <c r="C91" s="62"/>
      <c r="D91" s="71"/>
      <c r="E91" s="64"/>
      <c r="F91" s="64"/>
      <c r="G91" s="64"/>
      <c r="H91" s="71"/>
      <c r="I91" s="71"/>
      <c r="J91" s="64"/>
    </row>
    <row r="92" spans="1:10" s="5" customFormat="1" ht="12" hidden="1">
      <c r="A92" s="65"/>
      <c r="B92" s="66"/>
      <c r="C92" s="62"/>
      <c r="D92" s="67"/>
      <c r="E92" s="64"/>
      <c r="F92" s="64"/>
      <c r="G92" s="64"/>
      <c r="H92" s="67"/>
      <c r="I92" s="67"/>
      <c r="J92" s="64"/>
    </row>
    <row r="93" spans="1:10" s="5" customFormat="1" ht="11.25" hidden="1">
      <c r="A93" s="60"/>
      <c r="B93" s="61"/>
      <c r="C93" s="62"/>
      <c r="D93" s="74"/>
      <c r="E93" s="64"/>
      <c r="F93" s="64"/>
      <c r="G93" s="64"/>
      <c r="H93" s="74"/>
      <c r="I93" s="74"/>
      <c r="J93" s="64"/>
    </row>
    <row r="94" spans="1:10" s="5" customFormat="1" ht="11.25" hidden="1">
      <c r="A94" s="60"/>
      <c r="B94" s="61"/>
      <c r="C94" s="62"/>
      <c r="D94" s="74"/>
      <c r="E94" s="64"/>
      <c r="F94" s="64"/>
      <c r="G94" s="64"/>
      <c r="H94" s="74"/>
      <c r="I94" s="74"/>
      <c r="J94" s="64"/>
    </row>
    <row r="95" spans="1:10" s="5" customFormat="1" ht="7.5" customHeight="1" thickTop="1">
      <c r="A95" s="75"/>
      <c r="B95" s="76"/>
      <c r="C95" s="77"/>
      <c r="D95" s="78"/>
      <c r="E95" s="78"/>
      <c r="F95" s="78"/>
      <c r="G95" s="78"/>
      <c r="H95" s="78"/>
      <c r="I95" s="78"/>
      <c r="J95" s="78"/>
    </row>
    <row r="96" spans="1:8" ht="15">
      <c r="A96" s="79" t="str">
        <f>'[1]ЗАПОЛНИТЬ'!F30</f>
        <v>Керівник </v>
      </c>
      <c r="B96" s="79"/>
      <c r="C96" s="169"/>
      <c r="D96" s="169"/>
      <c r="E96" s="79"/>
      <c r="F96" s="155" t="str">
        <f>'[1]ЗАПОЛНИТЬ'!F26</f>
        <v>Р.Т.Монастирський</v>
      </c>
      <c r="G96" s="155"/>
      <c r="H96" s="155"/>
    </row>
    <row r="97" spans="1:8" ht="15">
      <c r="A97" s="79"/>
      <c r="B97" s="79"/>
      <c r="C97" s="156" t="s">
        <v>85</v>
      </c>
      <c r="D97" s="156"/>
      <c r="E97" s="79"/>
      <c r="F97" s="166" t="s">
        <v>86</v>
      </c>
      <c r="G97" s="166"/>
      <c r="H97" s="1"/>
    </row>
    <row r="98" spans="1:8" ht="15">
      <c r="A98" s="79" t="str">
        <f>'[1]ЗАПОЛНИТЬ'!F31</f>
        <v>Старший інспектор</v>
      </c>
      <c r="B98" s="79"/>
      <c r="C98" s="169"/>
      <c r="D98" s="169"/>
      <c r="E98" s="79"/>
      <c r="F98" s="155" t="str">
        <f>'[1]ЗАПОЛНИТЬ'!F28</f>
        <v>Н. Б. Рожак</v>
      </c>
      <c r="G98" s="155"/>
      <c r="H98" s="155"/>
    </row>
    <row r="99" spans="1:8" ht="12" customHeight="1">
      <c r="A99" s="1"/>
      <c r="B99" s="1"/>
      <c r="C99" s="156" t="s">
        <v>85</v>
      </c>
      <c r="D99" s="156"/>
      <c r="E99" s="1"/>
      <c r="F99" s="166" t="s">
        <v>86</v>
      </c>
      <c r="G99" s="166"/>
      <c r="H99" s="1"/>
    </row>
    <row r="100" ht="13.5" customHeight="1">
      <c r="A100" s="1" t="str">
        <f>'[1]ЗАПОЛНИТЬ'!C19</f>
        <v>"09"січня 2019 року</v>
      </c>
    </row>
    <row r="106" ht="15">
      <c r="A106" s="80"/>
    </row>
  </sheetData>
  <sheetProtection formatColumns="0" formatRows="0"/>
  <mergeCells count="30">
    <mergeCell ref="C96:D96"/>
    <mergeCell ref="F96:H96"/>
    <mergeCell ref="A13:B13"/>
    <mergeCell ref="C99:D99"/>
    <mergeCell ref="F99:G99"/>
    <mergeCell ref="C97:D97"/>
    <mergeCell ref="F97:G97"/>
    <mergeCell ref="C98:D98"/>
    <mergeCell ref="F98:H98"/>
    <mergeCell ref="A16:A18"/>
    <mergeCell ref="B16:B18"/>
    <mergeCell ref="C16:C18"/>
    <mergeCell ref="D16:D18"/>
    <mergeCell ref="E13:J13"/>
    <mergeCell ref="I16:I18"/>
    <mergeCell ref="J16:J18"/>
    <mergeCell ref="E16:E18"/>
    <mergeCell ref="F16:F18"/>
    <mergeCell ref="G16:G18"/>
    <mergeCell ref="H16:H18"/>
    <mergeCell ref="K62:N62"/>
    <mergeCell ref="G1:J3"/>
    <mergeCell ref="A4:J4"/>
    <mergeCell ref="A5:J5"/>
    <mergeCell ref="E12:H12"/>
    <mergeCell ref="A12:B12"/>
    <mergeCell ref="A6:J6"/>
    <mergeCell ref="B9:G9"/>
    <mergeCell ref="B10:G10"/>
    <mergeCell ref="B11:G11"/>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2019-03-11T10:19:53Z</dcterms:created>
  <dcterms:modified xsi:type="dcterms:W3CDTF">2019-03-11T10:54:36Z</dcterms:modified>
  <cp:category/>
  <cp:version/>
  <cp:contentType/>
  <cp:contentStatus/>
</cp:coreProperties>
</file>